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35" windowWidth="4260" windowHeight="5310" activeTab="0"/>
  </bookViews>
  <sheets>
    <sheet name="Einheitsquadrat" sheetId="1" r:id="rId1"/>
    <sheet name="Tabelle2" sheetId="2" r:id="rId2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<sst xmlns="http://schemas.openxmlformats.org/spreadsheetml/2006/main" count="84" uniqueCount="46">
  <si>
    <t>schlecht</t>
  </si>
  <si>
    <t>gut</t>
  </si>
  <si>
    <t>Summe</t>
  </si>
  <si>
    <t>Simulierte Frösche</t>
  </si>
  <si>
    <t>Frosch-Kiste</t>
  </si>
  <si>
    <t>Zufallskiste</t>
  </si>
  <si>
    <t>Zufall</t>
  </si>
  <si>
    <t>prozentual</t>
  </si>
  <si>
    <t>summe</t>
  </si>
  <si>
    <t>Zähler</t>
  </si>
  <si>
    <t>Kontrolle gegen Excel-Bug negative Zufallszahl</t>
  </si>
  <si>
    <t>Excel-Fehlerkontrolle</t>
  </si>
  <si>
    <t>klein</t>
  </si>
  <si>
    <t>groß</t>
  </si>
  <si>
    <t>kleine</t>
  </si>
  <si>
    <t>große</t>
  </si>
  <si>
    <t>Springen der Papierfrösche - Simulation</t>
  </si>
  <si>
    <t>Ergebnis eines echten Springens</t>
  </si>
  <si>
    <t>x</t>
  </si>
  <si>
    <t>y</t>
  </si>
  <si>
    <t>Bild</t>
  </si>
  <si>
    <t>oben</t>
  </si>
  <si>
    <t>unten</t>
  </si>
  <si>
    <t>links</t>
  </si>
  <si>
    <t>rechts</t>
  </si>
  <si>
    <t>klein/schlecht</t>
  </si>
  <si>
    <t>klein/gut</t>
  </si>
  <si>
    <t>groß/schlecht</t>
  </si>
  <si>
    <t>groß/gut</t>
  </si>
  <si>
    <t>Punkteberechnung</t>
  </si>
  <si>
    <t>[0,1 - 0,0[</t>
  </si>
  <si>
    <t>[0,0 - (-0,1)[</t>
  </si>
  <si>
    <t>[(-0,1) - (-0,2)[</t>
  </si>
  <si>
    <t>[(-0,2) - (-0,3)[</t>
  </si>
  <si>
    <t>[(-0,3) - (-0,4)[</t>
  </si>
  <si>
    <t>[(-0,4) - (-0,5)[</t>
  </si>
  <si>
    <t>[(-0,5) - (-0,6)[</t>
  </si>
  <si>
    <t>[(-0,6) - (-0,7)[</t>
  </si>
  <si>
    <t>[(-0,7) - (-0,8)[</t>
  </si>
  <si>
    <t>[(-0,8) - (-0,9)[</t>
  </si>
  <si>
    <t>[(-0,9) - (-1,0)[</t>
  </si>
  <si>
    <t>[0,4 - 0,3[</t>
  </si>
  <si>
    <t>[0,3 - 0,2[</t>
  </si>
  <si>
    <t>[0,2 - 0,1[</t>
  </si>
  <si>
    <t>Verteilung der Assoziationsmaße</t>
  </si>
  <si>
    <r>
      <t>Assoziationsmaß h</t>
    </r>
    <r>
      <rPr>
        <vertAlign val="subscript"/>
        <sz val="11"/>
        <rFont val="Calibri"/>
        <family val="2"/>
      </rPr>
      <t>120</t>
    </r>
    <r>
      <rPr>
        <sz val="11"/>
        <rFont val="Calibri"/>
        <family val="2"/>
      </rPr>
      <t>(-|K) - h</t>
    </r>
    <r>
      <rPr>
        <vertAlign val="subscript"/>
        <sz val="11"/>
        <rFont val="Calibri"/>
        <family val="2"/>
      </rPr>
      <t>120</t>
    </r>
    <r>
      <rPr>
        <sz val="11"/>
        <rFont val="Calibri"/>
        <family val="2"/>
      </rPr>
      <t>(-|G)=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</si>
</sst>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3"/>
      <color indexed="8"/>
      <name val="Arial"/>
      <family val="0"/>
    </font>
    <font>
      <vertAlign val="subscript"/>
      <sz val="13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21" borderId="11" xfId="49" applyFont="1" applyBorder="1" applyAlignment="1">
      <alignment/>
    </xf>
    <xf numFmtId="0" fontId="9" fillId="21" borderId="12" xfId="49" applyFont="1" applyBorder="1" applyAlignment="1">
      <alignment/>
    </xf>
    <xf numFmtId="0" fontId="0" fillId="0" borderId="0" xfId="0" applyFont="1" applyAlignment="1">
      <alignment/>
    </xf>
    <xf numFmtId="0" fontId="9" fillId="21" borderId="13" xfId="49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9" fillId="20" borderId="15" xfId="49" applyFont="1" applyFill="1" applyBorder="1" applyAlignment="1">
      <alignment/>
    </xf>
    <xf numFmtId="0" fontId="0" fillId="20" borderId="16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Verteilung der Assoziationsmaße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0625"/>
          <c:w val="0.962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Einheitsquadrat!$K$23:$K$36</c:f>
              <c:strCache/>
            </c:strRef>
          </c:cat>
          <c:val>
            <c:numRef>
              <c:f>Einheitsquadrat!$M$23:$M$36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8082353"/>
        <c:axId val="52979130"/>
      </c:barChart>
      <c:catAx>
        <c:axId val="580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130"/>
        <c:crosses val="autoZero"/>
        <c:auto val="1"/>
        <c:lblOffset val="100"/>
        <c:tickLblSkip val="1"/>
        <c:noMultiLvlLbl val="0"/>
      </c:catAx>
      <c:valAx>
        <c:axId val="52979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8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Einheitsquadrat!$P$16:$P$17</c:f>
              <c:numCache/>
            </c:numRef>
          </c:xVal>
          <c:yVal>
            <c:numRef>
              <c:f>Einheitsquadrat!$Q$16:$Q$17</c:f>
              <c:numCache>
                <c:ptCount val="2"/>
                <c:pt idx="0">
                  <c:v>0.7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Einheitsquadrat!$P$18:$P$19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Einheitsquadrat!$Q$18:$Q$19</c:f>
              <c:numCache>
                <c:ptCount val="2"/>
                <c:pt idx="0">
                  <c:v>0.7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Einheitsquadrat!$P$12:$P$13</c:f>
              <c:numCach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xVal>
          <c:yVal>
            <c:numRef>
              <c:f>Einheitsquadrat!$Q$12:$Q$13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Einheitsquadrat!$P$15:$P$16</c:f>
              <c:numCache/>
            </c:numRef>
          </c:xVal>
          <c:yVal>
            <c:numRef>
              <c:f>Einheitsquadrat!$Q$14:$Q$15</c:f>
              <c:numCache>
                <c:ptCount val="2"/>
                <c:pt idx="0">
                  <c:v>0.7</c:v>
                </c:pt>
                <c:pt idx="1">
                  <c:v>0.7</c:v>
                </c:pt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Einheitsquadrat!$P$24:$P$25</c:f>
              <c:numCach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xVal>
          <c:yVal>
            <c:numRef>
              <c:f>Einheitsquadrat!$Q$24:$Q$25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Einheitsquadrat!$P$22:$P$23</c:f>
              <c:numCach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xVal>
          <c:yVal>
            <c:numRef>
              <c:f>Einheitsquadrat!$Q$22:$Q$23</c:f>
              <c:numCache>
                <c:ptCount val="2"/>
                <c:pt idx="0">
                  <c:v>0.7</c:v>
                </c:pt>
                <c:pt idx="1">
                  <c:v>0.7</c:v>
                </c:pt>
              </c:numCache>
            </c:numRef>
          </c:yVal>
          <c:smooth val="0"/>
        </c:ser>
        <c:ser>
          <c:idx val="6"/>
          <c:order val="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Einheitsquadrat!$P$26:$P$27</c:f>
              <c:numCache/>
            </c:numRef>
          </c:xVal>
          <c:yVal>
            <c:numRef>
              <c:f>Einheitsquadrat!$Q$26:$Q$27</c:f>
              <c:numCache>
                <c:ptCount val="2"/>
                <c:pt idx="0">
                  <c:v>0</c:v>
                </c:pt>
                <c:pt idx="1">
                  <c:v>0.7</c:v>
                </c:pt>
              </c:numCache>
            </c:numRef>
          </c:yVal>
          <c:smooth val="0"/>
        </c:ser>
        <c:ser>
          <c:idx val="7"/>
          <c:order val="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Einheitsquadrat!$P$28:$P$29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Einheitsquadrat!$Q$28:$Q$29</c:f>
              <c:numCache>
                <c:ptCount val="2"/>
                <c:pt idx="0">
                  <c:v>0</c:v>
                </c:pt>
                <c:pt idx="1">
                  <c:v>0.7</c:v>
                </c:pt>
              </c:numCache>
            </c:numRef>
          </c:yVal>
          <c:smooth val="0"/>
        </c:ser>
        <c:ser>
          <c:idx val="8"/>
          <c:order val="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Einheitsquadrat!$T$12:$T$13</c:f>
              <c:numCache>
                <c:ptCount val="2"/>
                <c:pt idx="0">
                  <c:v>0.5</c:v>
                </c:pt>
                <c:pt idx="1">
                  <c:v>1</c:v>
                </c:pt>
              </c:numCache>
            </c:numRef>
          </c:xVal>
          <c:yVal>
            <c:numRef>
              <c:f>Einheitsquadrat!$U$12:$U$13</c:f>
              <c:numCache/>
            </c:numRef>
          </c:yVal>
          <c:smooth val="0"/>
        </c:ser>
        <c:ser>
          <c:idx val="9"/>
          <c:order val="9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Einheitsquadrat!$T$14:$T$15</c:f>
              <c:numCache>
                <c:ptCount val="2"/>
                <c:pt idx="0">
                  <c:v>0.5</c:v>
                </c:pt>
                <c:pt idx="1">
                  <c:v>1</c:v>
                </c:pt>
              </c:numCache>
            </c:numRef>
          </c:xVal>
          <c:yVal>
            <c:numRef>
              <c:f>Einheitsquadrat!$U$14:$U$15</c:f>
              <c:numCache>
                <c:ptCount val="2"/>
                <c:pt idx="0">
                  <c:v>0.31666666666666665</c:v>
                </c:pt>
                <c:pt idx="1">
                  <c:v>0.31666666666666665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Einheitsquadrat!$T$16:$T$17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Einheitsquadrat!$U$16:$U$17</c:f>
              <c:numCache>
                <c:ptCount val="2"/>
                <c:pt idx="0">
                  <c:v>0.31666666666666665</c:v>
                </c:pt>
                <c:pt idx="1">
                  <c:v>1</c:v>
                </c:pt>
              </c:numCache>
            </c:numRef>
          </c:yVal>
          <c:smooth val="0"/>
        </c:ser>
        <c:ser>
          <c:idx val="11"/>
          <c:order val="1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Einheitsquadrat!$T$18:$T$19</c:f>
              <c:numCache/>
            </c:numRef>
          </c:xVal>
          <c:yVal>
            <c:numRef>
              <c:f>Einheitsquadrat!$U$18:$U$19</c:f>
              <c:numCache>
                <c:ptCount val="2"/>
                <c:pt idx="0">
                  <c:v>0.31666666666666665</c:v>
                </c:pt>
                <c:pt idx="1">
                  <c:v>1</c:v>
                </c:pt>
              </c:numCache>
            </c:numRef>
          </c:yVal>
          <c:smooth val="0"/>
        </c:ser>
        <c:ser>
          <c:idx val="12"/>
          <c:order val="12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Einheitsquadrat!$T$22:$T$23</c:f>
              <c:numCache>
                <c:ptCount val="2"/>
                <c:pt idx="0">
                  <c:v>0.5</c:v>
                </c:pt>
                <c:pt idx="1">
                  <c:v>1</c:v>
                </c:pt>
              </c:numCache>
            </c:numRef>
          </c:xVal>
          <c:yVal>
            <c:numRef>
              <c:f>Einheitsquadrat!$U$22:$U$23</c:f>
              <c:numCache>
                <c:ptCount val="2"/>
                <c:pt idx="0">
                  <c:v>0.31666666666666665</c:v>
                </c:pt>
                <c:pt idx="1">
                  <c:v>0.31666666666666665</c:v>
                </c:pt>
              </c:numCache>
            </c:numRef>
          </c:yVal>
          <c:smooth val="0"/>
        </c:ser>
        <c:ser>
          <c:idx val="13"/>
          <c:order val="1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Einheitsquadrat!$T$24:$T$25</c:f>
              <c:numCache>
                <c:ptCount val="2"/>
                <c:pt idx="0">
                  <c:v>0.5</c:v>
                </c:pt>
                <c:pt idx="1">
                  <c:v>1</c:v>
                </c:pt>
              </c:numCache>
            </c:numRef>
          </c:xVal>
          <c:yVal>
            <c:numRef>
              <c:f>Einheitsquadrat!$U$24:$U$25</c:f>
              <c:numCache/>
            </c:numRef>
          </c:yVal>
          <c:smooth val="0"/>
        </c:ser>
        <c:ser>
          <c:idx val="14"/>
          <c:order val="1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Einheitsquadrat!$T$28:$T$29</c:f>
              <c:numCache/>
            </c:numRef>
          </c:xVal>
          <c:yVal>
            <c:numRef>
              <c:f>Einheitsquadrat!$U$28:$U$29</c:f>
              <c:numCache>
                <c:ptCount val="2"/>
                <c:pt idx="0">
                  <c:v>0</c:v>
                </c:pt>
                <c:pt idx="1">
                  <c:v>0.31666666666666665</c:v>
                </c:pt>
              </c:numCache>
            </c:numRef>
          </c:yVal>
          <c:smooth val="0"/>
        </c:ser>
        <c:ser>
          <c:idx val="15"/>
          <c:order val="1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Einheitsquadrat!$T$26:$T$27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Einheitsquadrat!$U$26:$U$27</c:f>
              <c:numCache>
                <c:ptCount val="2"/>
                <c:pt idx="0">
                  <c:v>0</c:v>
                </c:pt>
                <c:pt idx="1">
                  <c:v>0.31666666666666665</c:v>
                </c:pt>
              </c:numCache>
            </c:numRef>
          </c:yVal>
          <c:smooth val="0"/>
        </c:ser>
        <c:axId val="7050123"/>
        <c:axId val="63451108"/>
      </c:scatterChart>
      <c:valAx>
        <c:axId val="7050123"/>
        <c:scaling>
          <c:orientation val="minMax"/>
          <c:max val="1.05"/>
          <c:min val="-0.0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451108"/>
        <c:crosses val="autoZero"/>
        <c:crossBetween val="midCat"/>
        <c:dispUnits/>
      </c:valAx>
      <c:valAx>
        <c:axId val="63451108"/>
        <c:scaling>
          <c:orientation val="minMax"/>
          <c:max val="1.05"/>
          <c:min val="-0.0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050123"/>
        <c:crosses val="autoZero"/>
        <c:crossBetween val="midCat"/>
        <c:dispUnits/>
        <c:majorUnit val="1.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9"/>
      <c:rotY val="336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Einheitsquadrat!$A$15</c:f>
              <c:strCache>
                <c:ptCount val="1"/>
                <c:pt idx="0">
                  <c:v>schlecht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Einheitsquadrat!$B$14:$C$14</c:f>
              <c:strCache>
                <c:ptCount val="2"/>
                <c:pt idx="0">
                  <c:v>klein</c:v>
                </c:pt>
                <c:pt idx="1">
                  <c:v>groß</c:v>
                </c:pt>
              </c:strCache>
            </c:strRef>
          </c:cat>
          <c:val>
            <c:numRef>
              <c:f>Einheitsquadrat!$B$15:$C$15</c:f>
              <c:numCache>
                <c:ptCount val="2"/>
                <c:pt idx="0">
                  <c:v>20</c:v>
                </c:pt>
                <c:pt idx="1">
                  <c:v>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Einheitsquadrat!$A$16</c:f>
              <c:strCache>
                <c:ptCount val="1"/>
                <c:pt idx="0">
                  <c:v>gut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Einheitsquadrat!$B$14:$C$14</c:f>
              <c:strCache>
                <c:ptCount val="2"/>
                <c:pt idx="0">
                  <c:v>klein</c:v>
                </c:pt>
                <c:pt idx="1">
                  <c:v>groß</c:v>
                </c:pt>
              </c:strCache>
            </c:strRef>
          </c:cat>
          <c:val>
            <c:numRef>
              <c:f>Einheitsquadrat!$B$16:$C$16</c:f>
              <c:numCache>
                <c:ptCount val="2"/>
                <c:pt idx="0">
                  <c:v>40</c:v>
                </c:pt>
                <c:pt idx="1">
                  <c:v>27</c:v>
                </c:pt>
              </c:numCache>
            </c:numRef>
          </c:val>
          <c:shape val="box"/>
        </c:ser>
        <c:shape val="box"/>
        <c:axId val="34189061"/>
        <c:axId val="39266094"/>
        <c:axId val="17850527"/>
      </c:bar3DChart>
      <c:cat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6094"/>
        <c:crosses val="autoZero"/>
        <c:auto val="1"/>
        <c:lblOffset val="100"/>
        <c:tickLblSkip val="1"/>
        <c:noMultiLvlLbl val="0"/>
      </c:catAx>
      <c:valAx>
        <c:axId val="39266094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061"/>
        <c:crosses val="max"/>
        <c:crossBetween val="between"/>
        <c:dispUnits/>
      </c:valAx>
      <c:serAx>
        <c:axId val="1785052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60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0.57925</cdr:y>
    </cdr:from>
    <cdr:to>
      <cdr:x>0.41</cdr:x>
      <cdr:y>0.69625</cdr:y>
    </cdr:to>
    <cdr:sp>
      <cdr:nvSpPr>
        <cdr:cNvPr id="1" name="Text Box 2"/>
        <cdr:cNvSpPr txBox="1">
          <a:spLocks noChangeArrowheads="1"/>
        </cdr:cNvSpPr>
      </cdr:nvSpPr>
      <cdr:spPr>
        <a:xfrm>
          <a:off x="542925" y="1743075"/>
          <a:ext cx="800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3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(+|k)</a:t>
          </a:r>
        </a:p>
      </cdr:txBody>
    </cdr:sp>
  </cdr:relSizeAnchor>
  <cdr:relSizeAnchor xmlns:cdr="http://schemas.openxmlformats.org/drawingml/2006/chartDrawing">
    <cdr:from>
      <cdr:x>0.167</cdr:x>
      <cdr:y>0.08525</cdr:y>
    </cdr:from>
    <cdr:to>
      <cdr:x>0.411</cdr:x>
      <cdr:y>0.20125</cdr:y>
    </cdr:to>
    <cdr:sp>
      <cdr:nvSpPr>
        <cdr:cNvPr id="2" name="Text Box 3"/>
        <cdr:cNvSpPr txBox="1">
          <a:spLocks noChangeArrowheads="1"/>
        </cdr:cNvSpPr>
      </cdr:nvSpPr>
      <cdr:spPr>
        <a:xfrm>
          <a:off x="542925" y="247650"/>
          <a:ext cx="800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3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(-|k)</a:t>
          </a:r>
        </a:p>
      </cdr:txBody>
    </cdr:sp>
  </cdr:relSizeAnchor>
  <cdr:relSizeAnchor xmlns:cdr="http://schemas.openxmlformats.org/drawingml/2006/chartDrawing">
    <cdr:from>
      <cdr:x>0.604</cdr:x>
      <cdr:y>0.74925</cdr:y>
    </cdr:from>
    <cdr:to>
      <cdr:x>0.848</cdr:x>
      <cdr:y>0.86725</cdr:y>
    </cdr:to>
    <cdr:sp>
      <cdr:nvSpPr>
        <cdr:cNvPr id="3" name="Text Box 5"/>
        <cdr:cNvSpPr txBox="1">
          <a:spLocks noChangeArrowheads="1"/>
        </cdr:cNvSpPr>
      </cdr:nvSpPr>
      <cdr:spPr>
        <a:xfrm>
          <a:off x="1981200" y="2247900"/>
          <a:ext cx="800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3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(+|g)</a:t>
          </a:r>
        </a:p>
      </cdr:txBody>
    </cdr:sp>
  </cdr:relSizeAnchor>
  <cdr:relSizeAnchor xmlns:cdr="http://schemas.openxmlformats.org/drawingml/2006/chartDrawing">
    <cdr:from>
      <cdr:x>0.605</cdr:x>
      <cdr:y>0.19925</cdr:y>
    </cdr:from>
    <cdr:to>
      <cdr:x>0.849</cdr:x>
      <cdr:y>0.31825</cdr:y>
    </cdr:to>
    <cdr:sp>
      <cdr:nvSpPr>
        <cdr:cNvPr id="4" name="Text Box 6"/>
        <cdr:cNvSpPr txBox="1">
          <a:spLocks noChangeArrowheads="1"/>
        </cdr:cNvSpPr>
      </cdr:nvSpPr>
      <cdr:spPr>
        <a:xfrm>
          <a:off x="1981200" y="590550"/>
          <a:ext cx="800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3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(-|g)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6</xdr:col>
      <xdr:colOff>619125</xdr:colOff>
      <xdr:row>42</xdr:row>
      <xdr:rowOff>0</xdr:rowOff>
    </xdr:to>
    <xdr:graphicFrame>
      <xdr:nvGraphicFramePr>
        <xdr:cNvPr id="1" name="Chart 9"/>
        <xdr:cNvGraphicFramePr/>
      </xdr:nvGraphicFramePr>
      <xdr:xfrm>
        <a:off x="0" y="3924300"/>
        <a:ext cx="51911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4</xdr:row>
      <xdr:rowOff>0</xdr:rowOff>
    </xdr:from>
    <xdr:to>
      <xdr:col>8</xdr:col>
      <xdr:colOff>361950</xdr:colOff>
      <xdr:row>20</xdr:row>
      <xdr:rowOff>0</xdr:rowOff>
    </xdr:to>
    <xdr:graphicFrame>
      <xdr:nvGraphicFramePr>
        <xdr:cNvPr id="2" name="Chart 16"/>
        <xdr:cNvGraphicFramePr/>
      </xdr:nvGraphicFramePr>
      <xdr:xfrm>
        <a:off x="3171825" y="752475"/>
        <a:ext cx="32861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0</xdr:rowOff>
    </xdr:from>
    <xdr:to>
      <xdr:col>13</xdr:col>
      <xdr:colOff>0</xdr:colOff>
      <xdr:row>12</xdr:row>
      <xdr:rowOff>114300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6867525" y="752475"/>
          <a:ext cx="25908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Zur Durchführung der Simulation Taste F9 drücken.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den Start einer neuen Simulation auf die Schaltfläche "Neu" drücken.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133350</xdr:rowOff>
    </xdr:from>
    <xdr:to>
      <xdr:col>8</xdr:col>
      <xdr:colOff>552450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2705100" y="133350"/>
        <a:ext cx="24955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A48"/>
  <sheetViews>
    <sheetView showGridLines="0" tabSelected="1" zoomScalePageLayoutView="0" workbookViewId="0" topLeftCell="A1">
      <selection activeCell="I25" sqref="I25"/>
    </sheetView>
  </sheetViews>
  <sheetFormatPr defaultColWidth="11.421875" defaultRowHeight="12.75"/>
  <cols>
    <col min="1" max="9" width="11.421875" style="12" customWidth="1"/>
    <col min="10" max="10" width="3.8515625" style="12" customWidth="1"/>
    <col min="11" max="11" width="12.28125" style="12" customWidth="1"/>
    <col min="12" max="14" width="11.421875" style="12" customWidth="1"/>
    <col min="15" max="15" width="12.421875" style="12" bestFit="1" customWidth="1"/>
    <col min="16" max="16384" width="11.421875" style="12" customWidth="1"/>
  </cols>
  <sheetData>
    <row r="1" spans="1:27" ht="20.25">
      <c r="A1" s="4" t="s">
        <v>16</v>
      </c>
      <c r="O1" s="8" t="s">
        <v>29</v>
      </c>
      <c r="P1" s="8"/>
      <c r="Q1" s="8"/>
      <c r="R1" s="9"/>
      <c r="S1" s="9"/>
      <c r="T1" s="8"/>
      <c r="U1" s="8"/>
      <c r="V1" s="9"/>
      <c r="W1" s="9"/>
      <c r="X1" s="9"/>
      <c r="Y1" s="13"/>
      <c r="Z1" s="13"/>
      <c r="AA1" s="13"/>
    </row>
    <row r="2" spans="15:27" ht="12.75">
      <c r="O2" s="8" t="s">
        <v>18</v>
      </c>
      <c r="P2" s="8" t="s">
        <v>19</v>
      </c>
      <c r="Q2" s="9"/>
      <c r="R2" s="9"/>
      <c r="S2" s="9" t="s">
        <v>9</v>
      </c>
      <c r="T2" s="31">
        <f>T2+1</f>
        <v>4</v>
      </c>
      <c r="U2" s="8"/>
      <c r="V2" s="9"/>
      <c r="W2" s="8"/>
      <c r="X2" s="9"/>
      <c r="Y2" s="13"/>
      <c r="Z2" s="13"/>
      <c r="AA2" s="13"/>
    </row>
    <row r="3" spans="1:27" ht="12.75">
      <c r="A3" s="5" t="s">
        <v>17</v>
      </c>
      <c r="O3" s="8">
        <f>B17/D17</f>
        <v>0.5</v>
      </c>
      <c r="P3" s="8">
        <v>1</v>
      </c>
      <c r="Q3" s="9"/>
      <c r="R3" s="9"/>
      <c r="S3" s="9"/>
      <c r="T3" s="8"/>
      <c r="U3" s="8"/>
      <c r="V3" s="9"/>
      <c r="W3" s="8"/>
      <c r="X3" s="9"/>
      <c r="Y3" s="13"/>
      <c r="Z3" s="13"/>
      <c r="AA3" s="13"/>
    </row>
    <row r="4" spans="15:27" ht="13.5" thickBot="1">
      <c r="O4" s="8">
        <f>B17/D17</f>
        <v>0.5</v>
      </c>
      <c r="P4" s="8">
        <v>0</v>
      </c>
      <c r="Q4" s="8"/>
      <c r="R4" s="9"/>
      <c r="S4" s="9"/>
      <c r="T4" s="8"/>
      <c r="U4" s="8"/>
      <c r="V4" s="9"/>
      <c r="W4" s="8"/>
      <c r="X4" s="9"/>
      <c r="Y4" s="13"/>
      <c r="Z4" s="13"/>
      <c r="AA4" s="13"/>
    </row>
    <row r="5" spans="1:27" ht="15">
      <c r="A5" s="14"/>
      <c r="B5" s="15" t="s">
        <v>12</v>
      </c>
      <c r="C5" s="15" t="s">
        <v>13</v>
      </c>
      <c r="D5" s="16" t="s"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8">
        <v>0</v>
      </c>
      <c r="P5" s="8">
        <f>1-B15/B17</f>
        <v>0.6833333333333333</v>
      </c>
      <c r="Q5" s="8"/>
      <c r="R5" s="9"/>
      <c r="S5" s="9"/>
      <c r="T5" s="8"/>
      <c r="U5" s="8"/>
      <c r="V5" s="9"/>
      <c r="W5" s="8"/>
      <c r="X5" s="9"/>
      <c r="Y5" s="13"/>
      <c r="Z5" s="13"/>
      <c r="AA5" s="13"/>
    </row>
    <row r="6" spans="1:27" ht="15">
      <c r="A6" s="18" t="s">
        <v>0</v>
      </c>
      <c r="B6" s="19">
        <v>18</v>
      </c>
      <c r="C6" s="19">
        <v>35</v>
      </c>
      <c r="D6" s="20">
        <f>SUM(B6:C6)</f>
        <v>53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8">
        <f>O4</f>
        <v>0.5</v>
      </c>
      <c r="P6" s="8">
        <f>P5</f>
        <v>0.6833333333333333</v>
      </c>
      <c r="Q6" s="8"/>
      <c r="R6" s="9"/>
      <c r="S6" s="9"/>
      <c r="T6" s="8"/>
      <c r="U6" s="8"/>
      <c r="V6" s="9"/>
      <c r="W6" s="8"/>
      <c r="X6" s="9"/>
      <c r="Y6" s="13"/>
      <c r="Z6" s="13"/>
      <c r="AA6" s="13"/>
    </row>
    <row r="7" spans="1:27" ht="15">
      <c r="A7" s="18" t="s">
        <v>1</v>
      </c>
      <c r="B7" s="19">
        <v>42</v>
      </c>
      <c r="C7" s="19">
        <v>25</v>
      </c>
      <c r="D7" s="20">
        <f>SUM(B7:C7)</f>
        <v>67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8">
        <f>O4</f>
        <v>0.5</v>
      </c>
      <c r="P7" s="8">
        <f>1-C15/C17</f>
        <v>0.3833333333333333</v>
      </c>
      <c r="Q7" s="8"/>
      <c r="R7" s="9"/>
      <c r="S7" s="9"/>
      <c r="T7" s="8"/>
      <c r="U7" s="8"/>
      <c r="V7" s="9"/>
      <c r="W7" s="8"/>
      <c r="X7" s="9"/>
      <c r="Y7" s="13"/>
      <c r="Z7" s="13"/>
      <c r="AA7" s="13"/>
    </row>
    <row r="8" spans="1:27" ht="15">
      <c r="A8" s="18" t="s">
        <v>2</v>
      </c>
      <c r="B8" s="19">
        <v>60</v>
      </c>
      <c r="C8" s="19">
        <v>60</v>
      </c>
      <c r="D8" s="20">
        <f>SUM(D6:D7)</f>
        <v>120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8">
        <f>1</f>
        <v>1</v>
      </c>
      <c r="P8" s="8">
        <f>P7</f>
        <v>0.3833333333333333</v>
      </c>
      <c r="Q8" s="8"/>
      <c r="R8" s="8"/>
      <c r="S8" s="8"/>
      <c r="T8" s="8"/>
      <c r="U8" s="8"/>
      <c r="V8" s="9"/>
      <c r="W8" s="8"/>
      <c r="X8" s="9"/>
      <c r="Y8" s="13"/>
      <c r="Z8" s="13"/>
      <c r="AA8" s="13"/>
    </row>
    <row r="9" spans="1:27" ht="18.75" thickBot="1">
      <c r="A9" s="21" t="s">
        <v>45</v>
      </c>
      <c r="B9" s="22"/>
      <c r="C9" s="22"/>
      <c r="D9" s="23">
        <f>B6/B8-C6/C8</f>
        <v>-0.2833333333333334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8"/>
      <c r="P9" s="8"/>
      <c r="Q9" s="8"/>
      <c r="R9" s="8"/>
      <c r="S9" s="8"/>
      <c r="T9" s="8"/>
      <c r="U9" s="8"/>
      <c r="V9" s="9"/>
      <c r="W9" s="8"/>
      <c r="X9" s="9"/>
      <c r="Y9" s="13"/>
      <c r="Z9" s="13"/>
      <c r="AA9" s="13"/>
    </row>
    <row r="10" spans="15:27" ht="12.75">
      <c r="O10" s="10" t="s">
        <v>20</v>
      </c>
      <c r="P10" s="10"/>
      <c r="Q10" s="10"/>
      <c r="R10" s="10"/>
      <c r="S10" s="10"/>
      <c r="T10" s="10"/>
      <c r="U10" s="10"/>
      <c r="V10" s="9"/>
      <c r="W10" s="8"/>
      <c r="X10" s="9"/>
      <c r="Y10" s="13"/>
      <c r="Z10" s="13"/>
      <c r="AA10" s="13"/>
    </row>
    <row r="11" spans="11:27" ht="12.75">
      <c r="K11" s="24"/>
      <c r="L11" s="25"/>
      <c r="O11" s="10" t="s">
        <v>25</v>
      </c>
      <c r="P11" s="10" t="s">
        <v>18</v>
      </c>
      <c r="Q11" s="10" t="s">
        <v>19</v>
      </c>
      <c r="R11" s="10"/>
      <c r="S11" s="10" t="s">
        <v>27</v>
      </c>
      <c r="T11" s="10" t="s">
        <v>18</v>
      </c>
      <c r="U11" s="10" t="s">
        <v>19</v>
      </c>
      <c r="V11" s="9"/>
      <c r="W11" s="8"/>
      <c r="X11" s="9"/>
      <c r="Y11" s="13"/>
      <c r="Z11" s="13"/>
      <c r="AA11" s="13"/>
    </row>
    <row r="12" spans="1:27" ht="12.75">
      <c r="A12" s="5" t="s">
        <v>3</v>
      </c>
      <c r="K12" s="24"/>
      <c r="L12" s="25"/>
      <c r="O12" s="10" t="s">
        <v>21</v>
      </c>
      <c r="P12" s="10">
        <v>0</v>
      </c>
      <c r="Q12" s="10">
        <v>1</v>
      </c>
      <c r="R12" s="10"/>
      <c r="S12" s="10" t="s">
        <v>21</v>
      </c>
      <c r="T12" s="10">
        <f>O3+Q3</f>
        <v>0.5</v>
      </c>
      <c r="U12" s="10">
        <v>1</v>
      </c>
      <c r="V12" s="9"/>
      <c r="W12" s="8"/>
      <c r="X12" s="9"/>
      <c r="Y12" s="13"/>
      <c r="Z12" s="13"/>
      <c r="AA12" s="13"/>
    </row>
    <row r="13" spans="11:27" ht="13.5" thickBot="1">
      <c r="K13" s="24"/>
      <c r="O13" s="10"/>
      <c r="P13" s="10">
        <f>O3-Q3</f>
        <v>0.5</v>
      </c>
      <c r="Q13" s="10">
        <v>1</v>
      </c>
      <c r="R13" s="10"/>
      <c r="S13" s="10"/>
      <c r="T13" s="10">
        <v>1</v>
      </c>
      <c r="U13" s="10">
        <v>1</v>
      </c>
      <c r="V13" s="9"/>
      <c r="W13" s="8"/>
      <c r="X13" s="9"/>
      <c r="Y13" s="13"/>
      <c r="Z13" s="13"/>
      <c r="AA13" s="13"/>
    </row>
    <row r="14" spans="1:27" ht="15">
      <c r="A14" s="14"/>
      <c r="B14" s="15" t="s">
        <v>12</v>
      </c>
      <c r="C14" s="15" t="s">
        <v>13</v>
      </c>
      <c r="D14" s="16" t="s">
        <v>2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0" t="s">
        <v>22</v>
      </c>
      <c r="P14" s="10">
        <f>P12</f>
        <v>0</v>
      </c>
      <c r="Q14" s="10">
        <f>P5</f>
        <v>0.6833333333333333</v>
      </c>
      <c r="R14" s="10"/>
      <c r="S14" s="10" t="s">
        <v>22</v>
      </c>
      <c r="T14" s="10">
        <f>T12</f>
        <v>0.5</v>
      </c>
      <c r="U14" s="10">
        <f>P7</f>
        <v>0.3833333333333333</v>
      </c>
      <c r="V14" s="9"/>
      <c r="W14" s="8"/>
      <c r="X14" s="9"/>
      <c r="Y14" s="13"/>
      <c r="Z14" s="13"/>
      <c r="AA14" s="13"/>
    </row>
    <row r="15" spans="1:27" ht="15">
      <c r="A15" s="18" t="s">
        <v>0</v>
      </c>
      <c r="B15" s="19">
        <f>Tabelle2!C77</f>
        <v>19</v>
      </c>
      <c r="C15" s="19">
        <f>Tabelle2!J77</f>
        <v>37</v>
      </c>
      <c r="D15" s="20">
        <f>SUM(B15:C15)</f>
        <v>56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0"/>
      <c r="P15" s="10">
        <v>0.5</v>
      </c>
      <c r="Q15" s="10">
        <f>Q14</f>
        <v>0.6833333333333333</v>
      </c>
      <c r="R15" s="10"/>
      <c r="S15" s="10"/>
      <c r="T15" s="10">
        <v>1</v>
      </c>
      <c r="U15" s="10">
        <f>U14</f>
        <v>0.3833333333333333</v>
      </c>
      <c r="V15" s="9"/>
      <c r="W15" s="8"/>
      <c r="X15" s="9"/>
      <c r="Y15" s="13"/>
      <c r="Z15" s="13"/>
      <c r="AA15" s="13"/>
    </row>
    <row r="16" spans="1:27" ht="15">
      <c r="A16" s="18" t="s">
        <v>1</v>
      </c>
      <c r="B16" s="19">
        <f>Tabelle2!D77</f>
        <v>41</v>
      </c>
      <c r="C16" s="19">
        <f>Tabelle2!K77</f>
        <v>23</v>
      </c>
      <c r="D16" s="20">
        <f>SUM(B16:C16)</f>
        <v>64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0" t="s">
        <v>23</v>
      </c>
      <c r="P16" s="10">
        <v>0</v>
      </c>
      <c r="Q16" s="10">
        <f>Q14</f>
        <v>0.6833333333333333</v>
      </c>
      <c r="R16" s="10"/>
      <c r="S16" s="10" t="s">
        <v>23</v>
      </c>
      <c r="T16" s="10">
        <f>T14</f>
        <v>0.5</v>
      </c>
      <c r="U16" s="10">
        <f>U15</f>
        <v>0.3833333333333333</v>
      </c>
      <c r="V16" s="9"/>
      <c r="W16" s="8"/>
      <c r="X16" s="9"/>
      <c r="Y16" s="13"/>
      <c r="Z16" s="13"/>
      <c r="AA16" s="13"/>
    </row>
    <row r="17" spans="1:27" ht="15">
      <c r="A17" s="18" t="s">
        <v>2</v>
      </c>
      <c r="B17" s="19">
        <f>SUM(B15:B16)</f>
        <v>60</v>
      </c>
      <c r="C17" s="19">
        <f>SUM(C15:C16)</f>
        <v>60</v>
      </c>
      <c r="D17" s="20">
        <f>SUM(D15:D16)</f>
        <v>120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0"/>
      <c r="P17" s="10">
        <v>0</v>
      </c>
      <c r="Q17" s="10">
        <v>1</v>
      </c>
      <c r="R17" s="10"/>
      <c r="S17" s="10"/>
      <c r="T17" s="10">
        <f>T16</f>
        <v>0.5</v>
      </c>
      <c r="U17" s="10">
        <v>1</v>
      </c>
      <c r="V17" s="9"/>
      <c r="W17" s="8"/>
      <c r="X17" s="9"/>
      <c r="Y17" s="13"/>
      <c r="Z17" s="13"/>
      <c r="AA17" s="13"/>
    </row>
    <row r="18" spans="1:27" ht="18.75" thickBot="1">
      <c r="A18" s="21" t="s">
        <v>45</v>
      </c>
      <c r="B18" s="22"/>
      <c r="C18" s="22"/>
      <c r="D18" s="23">
        <f>B15/B17-C15/C17</f>
        <v>-0.30000000000000004</v>
      </c>
      <c r="E18" s="17"/>
      <c r="F18" s="17"/>
      <c r="G18" s="17"/>
      <c r="H18" s="17"/>
      <c r="I18" s="17"/>
      <c r="J18" s="26"/>
      <c r="K18" s="26"/>
      <c r="L18" s="26"/>
      <c r="M18" s="17"/>
      <c r="N18" s="17"/>
      <c r="O18" s="10" t="s">
        <v>24</v>
      </c>
      <c r="P18" s="10">
        <f>P13</f>
        <v>0.5</v>
      </c>
      <c r="Q18" s="10">
        <f>Q16</f>
        <v>0.6833333333333333</v>
      </c>
      <c r="R18" s="10"/>
      <c r="S18" s="10" t="s">
        <v>24</v>
      </c>
      <c r="T18" s="10">
        <v>1</v>
      </c>
      <c r="U18" s="10">
        <f>U16</f>
        <v>0.3833333333333333</v>
      </c>
      <c r="V18" s="9"/>
      <c r="W18" s="8"/>
      <c r="X18" s="9"/>
      <c r="Y18" s="13"/>
      <c r="Z18" s="13"/>
      <c r="AA18" s="13"/>
    </row>
    <row r="19" spans="10:27" ht="12.75">
      <c r="J19" s="25"/>
      <c r="K19" s="25"/>
      <c r="L19" s="25"/>
      <c r="O19" s="10"/>
      <c r="P19" s="10">
        <f>P18</f>
        <v>0.5</v>
      </c>
      <c r="Q19" s="10">
        <v>1</v>
      </c>
      <c r="R19" s="10"/>
      <c r="S19" s="10"/>
      <c r="T19" s="10">
        <v>1</v>
      </c>
      <c r="U19" s="10">
        <v>1</v>
      </c>
      <c r="V19" s="9"/>
      <c r="W19" s="8"/>
      <c r="X19" s="9"/>
      <c r="Y19" s="13"/>
      <c r="Z19" s="13"/>
      <c r="AA19" s="13"/>
    </row>
    <row r="20" spans="1:27" ht="15">
      <c r="A20" s="27"/>
      <c r="B20" s="27"/>
      <c r="C20" s="28"/>
      <c r="D20" s="28"/>
      <c r="E20" s="28"/>
      <c r="F20" s="17"/>
      <c r="G20" s="17"/>
      <c r="H20" s="17"/>
      <c r="I20" s="17"/>
      <c r="J20" s="17"/>
      <c r="K20" s="17"/>
      <c r="L20" s="17"/>
      <c r="M20" s="17"/>
      <c r="N20" s="17"/>
      <c r="O20" s="10"/>
      <c r="P20" s="10"/>
      <c r="Q20" s="10"/>
      <c r="R20" s="10"/>
      <c r="S20" s="10"/>
      <c r="T20" s="10"/>
      <c r="U20" s="10"/>
      <c r="V20" s="9"/>
      <c r="W20" s="8"/>
      <c r="X20" s="9"/>
      <c r="Y20" s="13"/>
      <c r="Z20" s="13"/>
      <c r="AA20" s="13"/>
    </row>
    <row r="21" spans="1:27" ht="12.75">
      <c r="A21" s="7"/>
      <c r="B21" s="29"/>
      <c r="C21" s="29"/>
      <c r="D21" s="29"/>
      <c r="E21" s="29"/>
      <c r="O21" s="10" t="s">
        <v>26</v>
      </c>
      <c r="P21" s="10"/>
      <c r="Q21" s="10"/>
      <c r="R21" s="10"/>
      <c r="S21" s="10" t="s">
        <v>28</v>
      </c>
      <c r="T21" s="10"/>
      <c r="U21" s="10"/>
      <c r="V21" s="9"/>
      <c r="W21" s="8"/>
      <c r="X21" s="9"/>
      <c r="Y21" s="13"/>
      <c r="Z21" s="13"/>
      <c r="AA21" s="13"/>
    </row>
    <row r="22" spans="1:27" ht="12.75">
      <c r="A22" s="29"/>
      <c r="B22" s="29"/>
      <c r="C22" s="29"/>
      <c r="D22" s="29"/>
      <c r="E22" s="29"/>
      <c r="K22" s="5" t="s">
        <v>44</v>
      </c>
      <c r="O22" s="10" t="s">
        <v>21</v>
      </c>
      <c r="P22" s="10">
        <v>0</v>
      </c>
      <c r="Q22" s="10">
        <f>P5-Q3</f>
        <v>0.6833333333333333</v>
      </c>
      <c r="R22" s="10"/>
      <c r="S22" s="10" t="s">
        <v>21</v>
      </c>
      <c r="T22" s="10">
        <f>T14</f>
        <v>0.5</v>
      </c>
      <c r="U22" s="10">
        <f>P8-Q3</f>
        <v>0.3833333333333333</v>
      </c>
      <c r="V22" s="9"/>
      <c r="W22" s="8"/>
      <c r="X22" s="9"/>
      <c r="Y22" s="13"/>
      <c r="Z22" s="13"/>
      <c r="AA22" s="13"/>
    </row>
    <row r="23" spans="1:27" ht="12.75">
      <c r="A23" s="7"/>
      <c r="B23" s="29"/>
      <c r="C23" s="29"/>
      <c r="D23" s="29"/>
      <c r="E23" s="29"/>
      <c r="K23" s="12" t="s">
        <v>41</v>
      </c>
      <c r="L23" s="32">
        <f>IF(AND($D$18&lt;=V24,$D$18&gt;W24),L23+1,L23)</f>
        <v>0</v>
      </c>
      <c r="M23" s="32">
        <f>L23/$I$24</f>
        <v>0</v>
      </c>
      <c r="O23" s="10"/>
      <c r="P23" s="10">
        <f>P13</f>
        <v>0.5</v>
      </c>
      <c r="Q23" s="10">
        <f>Q22</f>
        <v>0.6833333333333333</v>
      </c>
      <c r="R23" s="10"/>
      <c r="S23" s="10"/>
      <c r="T23" s="10">
        <v>1</v>
      </c>
      <c r="U23" s="10">
        <f>U22</f>
        <v>0.3833333333333333</v>
      </c>
      <c r="V23" s="9"/>
      <c r="W23" s="8"/>
      <c r="X23" s="9"/>
      <c r="Y23" s="13"/>
      <c r="Z23" s="13"/>
      <c r="AA23" s="13"/>
    </row>
    <row r="24" spans="1:27" ht="12.75">
      <c r="A24" s="29"/>
      <c r="B24" s="29"/>
      <c r="C24" s="29"/>
      <c r="D24" s="29"/>
      <c r="E24" s="29"/>
      <c r="H24" s="12" t="s">
        <v>9</v>
      </c>
      <c r="I24" s="32">
        <f>T2-1</f>
        <v>3</v>
      </c>
      <c r="K24" s="12" t="s">
        <v>42</v>
      </c>
      <c r="L24" s="32">
        <f aca="true" t="shared" si="0" ref="L24:L36">IF(AND($D$18&lt;=V25,$D$18&gt;W25),L24+1,L24)</f>
        <v>0</v>
      </c>
      <c r="M24" s="32">
        <f aca="true" t="shared" si="1" ref="M24:M36">L24/$I$24</f>
        <v>0</v>
      </c>
      <c r="O24" s="10" t="s">
        <v>22</v>
      </c>
      <c r="P24" s="10">
        <v>0</v>
      </c>
      <c r="Q24" s="10">
        <v>0</v>
      </c>
      <c r="R24" s="10"/>
      <c r="S24" s="10" t="s">
        <v>22</v>
      </c>
      <c r="T24" s="10">
        <f>T22</f>
        <v>0.5</v>
      </c>
      <c r="U24" s="10">
        <v>0</v>
      </c>
      <c r="V24" s="9">
        <v>0.4</v>
      </c>
      <c r="W24" s="8">
        <v>0.3</v>
      </c>
      <c r="X24" s="9"/>
      <c r="Y24" s="13"/>
      <c r="Z24" s="13"/>
      <c r="AA24" s="13"/>
    </row>
    <row r="25" spans="1:27" ht="12.75">
      <c r="A25" s="29"/>
      <c r="B25" s="29"/>
      <c r="C25" s="29"/>
      <c r="D25" s="29"/>
      <c r="E25" s="30"/>
      <c r="K25" s="12" t="s">
        <v>43</v>
      </c>
      <c r="L25" s="32">
        <f t="shared" si="0"/>
        <v>0</v>
      </c>
      <c r="M25" s="32">
        <f t="shared" si="1"/>
        <v>0</v>
      </c>
      <c r="O25" s="10"/>
      <c r="P25" s="10">
        <f>P23</f>
        <v>0.5</v>
      </c>
      <c r="Q25" s="10">
        <v>0</v>
      </c>
      <c r="R25" s="10"/>
      <c r="S25" s="10"/>
      <c r="T25" s="10">
        <f>T23</f>
        <v>1</v>
      </c>
      <c r="U25" s="10">
        <v>0</v>
      </c>
      <c r="V25" s="9">
        <f>V24-0.1</f>
        <v>0.30000000000000004</v>
      </c>
      <c r="W25" s="9">
        <f>W24-0.1</f>
        <v>0.19999999999999998</v>
      </c>
      <c r="X25" s="9"/>
      <c r="Y25" s="13"/>
      <c r="Z25" s="13"/>
      <c r="AA25" s="13"/>
    </row>
    <row r="26" spans="1:27" ht="12.75">
      <c r="A26" s="29"/>
      <c r="B26" s="29"/>
      <c r="C26" s="29"/>
      <c r="D26" s="29"/>
      <c r="E26" s="30"/>
      <c r="K26" s="12" t="s">
        <v>30</v>
      </c>
      <c r="L26" s="32">
        <f t="shared" si="0"/>
        <v>0</v>
      </c>
      <c r="M26" s="32">
        <f t="shared" si="1"/>
        <v>0</v>
      </c>
      <c r="O26" s="10" t="s">
        <v>23</v>
      </c>
      <c r="P26" s="10">
        <v>0</v>
      </c>
      <c r="Q26" s="10">
        <v>0</v>
      </c>
      <c r="R26" s="10"/>
      <c r="S26" s="10" t="s">
        <v>23</v>
      </c>
      <c r="T26" s="10">
        <f>T24</f>
        <v>0.5</v>
      </c>
      <c r="U26" s="10">
        <v>0</v>
      </c>
      <c r="V26" s="9">
        <f aca="true" t="shared" si="2" ref="V26:V37">V25-0.1</f>
        <v>0.20000000000000004</v>
      </c>
      <c r="W26" s="9">
        <f aca="true" t="shared" si="3" ref="W26:W37">W25-0.1</f>
        <v>0.09999999999999998</v>
      </c>
      <c r="X26" s="9"/>
      <c r="Y26" s="13"/>
      <c r="Z26" s="13"/>
      <c r="AA26" s="13"/>
    </row>
    <row r="27" spans="1:27" ht="12.75">
      <c r="A27" s="29"/>
      <c r="B27" s="29"/>
      <c r="C27" s="29"/>
      <c r="D27" s="29"/>
      <c r="E27" s="29"/>
      <c r="K27" s="12" t="s">
        <v>31</v>
      </c>
      <c r="L27" s="32">
        <f t="shared" si="0"/>
        <v>0</v>
      </c>
      <c r="M27" s="32">
        <f t="shared" si="1"/>
        <v>0</v>
      </c>
      <c r="O27" s="10"/>
      <c r="P27" s="10">
        <v>0</v>
      </c>
      <c r="Q27" s="10">
        <f>Q22</f>
        <v>0.6833333333333333</v>
      </c>
      <c r="R27" s="10"/>
      <c r="S27" s="10"/>
      <c r="T27" s="10">
        <f>T26</f>
        <v>0.5</v>
      </c>
      <c r="U27" s="10">
        <f>U23</f>
        <v>0.3833333333333333</v>
      </c>
      <c r="V27" s="9">
        <f t="shared" si="2"/>
        <v>0.10000000000000003</v>
      </c>
      <c r="W27" s="9">
        <f t="shared" si="3"/>
        <v>0</v>
      </c>
      <c r="X27" s="9"/>
      <c r="Y27" s="13"/>
      <c r="Z27" s="13"/>
      <c r="AA27" s="13"/>
    </row>
    <row r="28" spans="1:27" ht="12.75">
      <c r="A28" s="29"/>
      <c r="B28" s="29"/>
      <c r="C28" s="29"/>
      <c r="D28" s="29"/>
      <c r="E28" s="29"/>
      <c r="K28" s="12" t="s">
        <v>32</v>
      </c>
      <c r="L28" s="32">
        <f t="shared" si="0"/>
        <v>0</v>
      </c>
      <c r="M28" s="32">
        <f t="shared" si="1"/>
        <v>0</v>
      </c>
      <c r="O28" s="10" t="s">
        <v>24</v>
      </c>
      <c r="P28" s="10">
        <f>P25</f>
        <v>0.5</v>
      </c>
      <c r="Q28" s="10">
        <v>0</v>
      </c>
      <c r="R28" s="10"/>
      <c r="S28" s="10" t="s">
        <v>24</v>
      </c>
      <c r="T28" s="10">
        <v>1</v>
      </c>
      <c r="U28" s="10">
        <v>0</v>
      </c>
      <c r="V28" s="9">
        <f t="shared" si="2"/>
        <v>0</v>
      </c>
      <c r="W28" s="9">
        <f t="shared" si="3"/>
        <v>-0.1</v>
      </c>
      <c r="X28" s="9"/>
      <c r="Y28" s="13"/>
      <c r="Z28" s="13"/>
      <c r="AA28" s="13"/>
    </row>
    <row r="29" spans="8:27" ht="12.75">
      <c r="H29" s="12" t="s">
        <v>11</v>
      </c>
      <c r="K29" s="12" t="s">
        <v>33</v>
      </c>
      <c r="L29" s="32">
        <f t="shared" si="0"/>
        <v>0</v>
      </c>
      <c r="M29" s="32">
        <f t="shared" si="1"/>
        <v>0</v>
      </c>
      <c r="O29" s="10"/>
      <c r="P29" s="10">
        <f>P28</f>
        <v>0.5</v>
      </c>
      <c r="Q29" s="10">
        <f>Q22</f>
        <v>0.6833333333333333</v>
      </c>
      <c r="R29" s="10"/>
      <c r="S29" s="10"/>
      <c r="T29" s="10">
        <v>1</v>
      </c>
      <c r="U29" s="10">
        <f>U27</f>
        <v>0.3833333333333333</v>
      </c>
      <c r="V29" s="9">
        <f t="shared" si="2"/>
        <v>-0.1</v>
      </c>
      <c r="W29" s="9">
        <f t="shared" si="3"/>
        <v>-0.2</v>
      </c>
      <c r="X29" s="9"/>
      <c r="Y29" s="13"/>
      <c r="Z29" s="13"/>
      <c r="AA29" s="13"/>
    </row>
    <row r="30" spans="11:27" ht="12.75">
      <c r="K30" s="12" t="s">
        <v>34</v>
      </c>
      <c r="L30" s="32">
        <f t="shared" si="0"/>
        <v>3</v>
      </c>
      <c r="M30" s="32">
        <f t="shared" si="1"/>
        <v>1</v>
      </c>
      <c r="O30" s="11"/>
      <c r="P30" s="11"/>
      <c r="Q30" s="11"/>
      <c r="R30" s="11"/>
      <c r="S30" s="11"/>
      <c r="T30" s="11"/>
      <c r="U30" s="11"/>
      <c r="V30" s="9">
        <f t="shared" si="2"/>
        <v>-0.2</v>
      </c>
      <c r="W30" s="9">
        <f t="shared" si="3"/>
        <v>-0.30000000000000004</v>
      </c>
      <c r="X30" s="9"/>
      <c r="Y30" s="13"/>
      <c r="Z30" s="13"/>
      <c r="AA30" s="13"/>
    </row>
    <row r="31" spans="8:27" ht="12.75">
      <c r="H31" s="12">
        <f>Tabelle2!P81</f>
        <v>0</v>
      </c>
      <c r="K31" s="12" t="s">
        <v>35</v>
      </c>
      <c r="L31" s="32">
        <f t="shared" si="0"/>
        <v>0</v>
      </c>
      <c r="M31" s="32">
        <f t="shared" si="1"/>
        <v>0</v>
      </c>
      <c r="O31" s="9"/>
      <c r="P31" s="9"/>
      <c r="Q31" s="9"/>
      <c r="R31" s="9"/>
      <c r="S31" s="9"/>
      <c r="T31" s="9"/>
      <c r="U31" s="9"/>
      <c r="V31" s="9">
        <f t="shared" si="2"/>
        <v>-0.30000000000000004</v>
      </c>
      <c r="W31" s="9">
        <f t="shared" si="3"/>
        <v>-0.4</v>
      </c>
      <c r="X31" s="9"/>
      <c r="Y31" s="13"/>
      <c r="Z31" s="13"/>
      <c r="AA31" s="13"/>
    </row>
    <row r="32" spans="11:27" ht="12.75">
      <c r="K32" s="12" t="s">
        <v>36</v>
      </c>
      <c r="L32" s="32">
        <f t="shared" si="0"/>
        <v>0</v>
      </c>
      <c r="M32" s="32">
        <f t="shared" si="1"/>
        <v>0</v>
      </c>
      <c r="O32" s="9"/>
      <c r="P32" s="9"/>
      <c r="Q32" s="9"/>
      <c r="R32" s="9"/>
      <c r="S32" s="9"/>
      <c r="T32" s="9"/>
      <c r="U32" s="9"/>
      <c r="V32" s="9">
        <f t="shared" si="2"/>
        <v>-0.4</v>
      </c>
      <c r="W32" s="9">
        <f t="shared" si="3"/>
        <v>-0.5</v>
      </c>
      <c r="X32" s="9"/>
      <c r="Y32" s="13"/>
      <c r="Z32" s="13"/>
      <c r="AA32" s="13"/>
    </row>
    <row r="33" spans="11:27" ht="12.75">
      <c r="K33" s="12" t="s">
        <v>37</v>
      </c>
      <c r="L33" s="32">
        <f t="shared" si="0"/>
        <v>0</v>
      </c>
      <c r="M33" s="32">
        <f t="shared" si="1"/>
        <v>0</v>
      </c>
      <c r="O33" s="9"/>
      <c r="P33" s="9"/>
      <c r="Q33" s="9"/>
      <c r="R33" s="9"/>
      <c r="S33" s="9"/>
      <c r="T33" s="9"/>
      <c r="U33" s="9"/>
      <c r="V33" s="9">
        <f t="shared" si="2"/>
        <v>-0.5</v>
      </c>
      <c r="W33" s="9">
        <f t="shared" si="3"/>
        <v>-0.6</v>
      </c>
      <c r="X33" s="9"/>
      <c r="Y33" s="13"/>
      <c r="Z33" s="13"/>
      <c r="AA33" s="13"/>
    </row>
    <row r="34" spans="11:27" ht="12.75">
      <c r="K34" s="12" t="s">
        <v>38</v>
      </c>
      <c r="L34" s="32">
        <f t="shared" si="0"/>
        <v>0</v>
      </c>
      <c r="M34" s="32">
        <f t="shared" si="1"/>
        <v>0</v>
      </c>
      <c r="O34" s="9"/>
      <c r="P34" s="9"/>
      <c r="Q34" s="9"/>
      <c r="R34" s="9"/>
      <c r="S34" s="9"/>
      <c r="T34" s="9"/>
      <c r="U34" s="9"/>
      <c r="V34" s="9">
        <f t="shared" si="2"/>
        <v>-0.6</v>
      </c>
      <c r="W34" s="9">
        <f t="shared" si="3"/>
        <v>-0.7</v>
      </c>
      <c r="X34" s="9"/>
      <c r="Y34" s="13"/>
      <c r="Z34" s="13"/>
      <c r="AA34" s="13"/>
    </row>
    <row r="35" spans="11:27" ht="12.75">
      <c r="K35" s="12" t="s">
        <v>39</v>
      </c>
      <c r="L35" s="32">
        <f t="shared" si="0"/>
        <v>0</v>
      </c>
      <c r="M35" s="32">
        <f t="shared" si="1"/>
        <v>0</v>
      </c>
      <c r="O35" s="9"/>
      <c r="P35" s="9"/>
      <c r="Q35" s="9"/>
      <c r="R35" s="9"/>
      <c r="S35" s="9"/>
      <c r="T35" s="9"/>
      <c r="U35" s="9"/>
      <c r="V35" s="9">
        <f t="shared" si="2"/>
        <v>-0.7</v>
      </c>
      <c r="W35" s="9">
        <f t="shared" si="3"/>
        <v>-0.7999999999999999</v>
      </c>
      <c r="X35" s="9"/>
      <c r="Y35" s="13"/>
      <c r="Z35" s="13"/>
      <c r="AA35" s="13"/>
    </row>
    <row r="36" spans="11:27" ht="12.75">
      <c r="K36" s="12" t="s">
        <v>40</v>
      </c>
      <c r="L36" s="32">
        <f t="shared" si="0"/>
        <v>0</v>
      </c>
      <c r="M36" s="32">
        <f t="shared" si="1"/>
        <v>0</v>
      </c>
      <c r="O36" s="9"/>
      <c r="P36" s="9"/>
      <c r="Q36" s="9"/>
      <c r="R36" s="9"/>
      <c r="S36" s="9"/>
      <c r="T36" s="9"/>
      <c r="U36" s="9"/>
      <c r="V36" s="9">
        <f t="shared" si="2"/>
        <v>-0.7999999999999999</v>
      </c>
      <c r="W36" s="9">
        <f t="shared" si="3"/>
        <v>-0.8999999999999999</v>
      </c>
      <c r="X36" s="9"/>
      <c r="Y36" s="13"/>
      <c r="Z36" s="13"/>
      <c r="AA36" s="13"/>
    </row>
    <row r="37" spans="15:27" ht="12.75">
      <c r="O37" s="9"/>
      <c r="P37" s="9"/>
      <c r="Q37" s="9"/>
      <c r="R37" s="9"/>
      <c r="S37" s="9"/>
      <c r="T37" s="9"/>
      <c r="U37" s="9"/>
      <c r="V37" s="9">
        <f t="shared" si="2"/>
        <v>-0.8999999999999999</v>
      </c>
      <c r="W37" s="9">
        <f t="shared" si="3"/>
        <v>-0.9999999999999999</v>
      </c>
      <c r="X37" s="9"/>
      <c r="Y37" s="13"/>
      <c r="Z37" s="13"/>
      <c r="AA37" s="13"/>
    </row>
    <row r="38" spans="15:27" ht="12.75">
      <c r="O38" s="9"/>
      <c r="P38" s="9"/>
      <c r="Q38" s="9"/>
      <c r="R38" s="9"/>
      <c r="S38" s="9"/>
      <c r="T38" s="9"/>
      <c r="U38" s="9"/>
      <c r="V38" s="9"/>
      <c r="W38" s="8"/>
      <c r="X38" s="9"/>
      <c r="Y38" s="13"/>
      <c r="Z38" s="13"/>
      <c r="AA38" s="13"/>
    </row>
    <row r="39" spans="15:27" ht="12.75">
      <c r="O39" s="9"/>
      <c r="P39" s="9"/>
      <c r="Q39" s="9"/>
      <c r="R39" s="9"/>
      <c r="S39" s="9"/>
      <c r="T39" s="9"/>
      <c r="U39" s="9"/>
      <c r="V39" s="9"/>
      <c r="W39" s="8"/>
      <c r="X39" s="9"/>
      <c r="Y39" s="13"/>
      <c r="Z39" s="13"/>
      <c r="AA39" s="13"/>
    </row>
    <row r="40" spans="15:27" ht="12.75">
      <c r="O40" s="9"/>
      <c r="P40" s="9"/>
      <c r="Q40" s="9"/>
      <c r="R40" s="9"/>
      <c r="S40" s="9"/>
      <c r="T40" s="9"/>
      <c r="U40" s="9"/>
      <c r="V40" s="9"/>
      <c r="W40" s="8"/>
      <c r="X40" s="9"/>
      <c r="Y40" s="13"/>
      <c r="Z40" s="13"/>
      <c r="AA40" s="13"/>
    </row>
    <row r="41" spans="15:27" ht="12.75">
      <c r="O41" s="9"/>
      <c r="P41" s="9"/>
      <c r="Q41" s="9"/>
      <c r="R41" s="9"/>
      <c r="S41" s="9"/>
      <c r="T41" s="9"/>
      <c r="U41" s="9"/>
      <c r="V41" s="9"/>
      <c r="W41" s="8"/>
      <c r="X41" s="9"/>
      <c r="Y41" s="13"/>
      <c r="Z41" s="13"/>
      <c r="AA41" s="13"/>
    </row>
    <row r="42" spans="15:27" ht="12.75">
      <c r="O42" s="9"/>
      <c r="P42" s="9"/>
      <c r="Q42" s="9"/>
      <c r="R42" s="9"/>
      <c r="S42" s="9"/>
      <c r="T42" s="9"/>
      <c r="U42" s="9"/>
      <c r="V42" s="9"/>
      <c r="W42" s="8"/>
      <c r="X42" s="9"/>
      <c r="Y42" s="13"/>
      <c r="Z42" s="13"/>
      <c r="AA42" s="13"/>
    </row>
    <row r="43" spans="15:27" ht="12.75">
      <c r="O43" s="13"/>
      <c r="P43" s="13"/>
      <c r="Q43" s="13"/>
      <c r="R43" s="13"/>
      <c r="S43" s="13"/>
      <c r="T43" s="13"/>
      <c r="U43" s="13"/>
      <c r="V43" s="13"/>
      <c r="W43" s="6"/>
      <c r="X43" s="13"/>
      <c r="Y43" s="13"/>
      <c r="Z43" s="13"/>
      <c r="AA43" s="13"/>
    </row>
    <row r="44" spans="15:27" ht="12.75">
      <c r="O44" s="13"/>
      <c r="P44" s="13"/>
      <c r="Q44" s="13"/>
      <c r="R44" s="13"/>
      <c r="S44" s="13"/>
      <c r="T44" s="13"/>
      <c r="U44" s="13"/>
      <c r="V44" s="13"/>
      <c r="W44" s="6"/>
      <c r="X44" s="13"/>
      <c r="Y44" s="13"/>
      <c r="Z44" s="13"/>
      <c r="AA44" s="13"/>
    </row>
    <row r="45" ht="12.75">
      <c r="W45" s="6"/>
    </row>
    <row r="46" ht="12.75">
      <c r="W46" s="6"/>
    </row>
    <row r="47" ht="12.75">
      <c r="W47" s="6"/>
    </row>
    <row r="48" spans="16:23" ht="12.75">
      <c r="P48" s="6"/>
      <c r="Q48" s="6"/>
      <c r="R48" s="6"/>
      <c r="S48" s="6"/>
      <c r="T48" s="6"/>
      <c r="U48" s="6"/>
      <c r="V48" s="6"/>
      <c r="W48" s="6"/>
    </row>
  </sheetData>
  <sheetProtection password="816D" sheet="1" selectLockedCells="1"/>
  <conditionalFormatting sqref="H31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orientation="portrait" paperSize="9" r:id="rId3"/>
  <ignoredErrors>
    <ignoredError sqref="P7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81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2" width="8.7109375" style="0" customWidth="1"/>
  </cols>
  <sheetData>
    <row r="1" ht="18">
      <c r="A1" s="3" t="s">
        <v>4</v>
      </c>
    </row>
    <row r="4" spans="2:4" ht="12.75">
      <c r="B4" t="s">
        <v>12</v>
      </c>
      <c r="C4" t="s">
        <v>13</v>
      </c>
      <c r="D4" t="s">
        <v>2</v>
      </c>
    </row>
    <row r="5" spans="1:11" ht="12.75">
      <c r="A5" t="s">
        <v>0</v>
      </c>
      <c r="B5">
        <v>18</v>
      </c>
      <c r="C5">
        <v>35</v>
      </c>
      <c r="D5">
        <f>SUM(B5:C5)</f>
        <v>53</v>
      </c>
      <c r="I5" s="1"/>
      <c r="J5" s="1"/>
      <c r="K5" s="2"/>
    </row>
    <row r="6" spans="1:10" ht="12.75">
      <c r="A6" t="s">
        <v>1</v>
      </c>
      <c r="B6">
        <v>42</v>
      </c>
      <c r="C6">
        <v>25</v>
      </c>
      <c r="D6">
        <f>SUM(B6:C6)</f>
        <v>67</v>
      </c>
      <c r="I6" s="1"/>
      <c r="J6" s="1"/>
    </row>
    <row r="7" spans="1:4" ht="12.75">
      <c r="A7" t="s">
        <v>2</v>
      </c>
      <c r="B7">
        <v>60</v>
      </c>
      <c r="C7">
        <v>60</v>
      </c>
      <c r="D7">
        <f>SUM(D5:D6)</f>
        <v>120</v>
      </c>
    </row>
    <row r="9" ht="12.75">
      <c r="A9" t="s">
        <v>7</v>
      </c>
    </row>
    <row r="10" spans="2:3" ht="12.75">
      <c r="B10">
        <f>B5/B$7</f>
        <v>0.3</v>
      </c>
      <c r="C10">
        <f>C5/C$7</f>
        <v>0.5833333333333334</v>
      </c>
    </row>
    <row r="11" spans="2:3" ht="12.75">
      <c r="B11">
        <f>B6/B$7</f>
        <v>0.7</v>
      </c>
      <c r="C11">
        <f>C6/C$7</f>
        <v>0.4166666666666667</v>
      </c>
    </row>
    <row r="13" ht="12.75">
      <c r="A13" t="s">
        <v>5</v>
      </c>
    </row>
    <row r="15" spans="1:15" ht="12.75">
      <c r="A15" t="s">
        <v>14</v>
      </c>
      <c r="B15" t="s">
        <v>6</v>
      </c>
      <c r="C15" t="s">
        <v>0</v>
      </c>
      <c r="D15" t="s">
        <v>1</v>
      </c>
      <c r="H15" t="s">
        <v>15</v>
      </c>
      <c r="I15" t="s">
        <v>6</v>
      </c>
      <c r="J15" t="s">
        <v>0</v>
      </c>
      <c r="K15" t="s">
        <v>1</v>
      </c>
      <c r="O15" t="s">
        <v>10</v>
      </c>
    </row>
    <row r="16" spans="1:16" ht="12.75">
      <c r="A16">
        <v>1</v>
      </c>
      <c r="B16">
        <f ca="1">RAND()</f>
        <v>0.7322226959439446</v>
      </c>
      <c r="C16">
        <f>IF(B16&lt;$B$10,1,0)</f>
        <v>0</v>
      </c>
      <c r="D16">
        <f>IF(B16&gt;$B$10,1,0)</f>
        <v>1</v>
      </c>
      <c r="H16">
        <v>1</v>
      </c>
      <c r="I16">
        <f ca="1">RAND()</f>
        <v>0.6966266220579336</v>
      </c>
      <c r="J16">
        <f>IF($I16&lt;$C$10,1,0)</f>
        <v>0</v>
      </c>
      <c r="K16">
        <f>IF($I16&gt;$C$10,1,0)</f>
        <v>1</v>
      </c>
      <c r="O16">
        <f>IF(B16&lt;0,1,0)</f>
        <v>0</v>
      </c>
      <c r="P16">
        <f>IF(I16&lt;0,1,0)</f>
        <v>0</v>
      </c>
    </row>
    <row r="17" spans="1:16" ht="12.75">
      <c r="A17">
        <f>A16+1</f>
        <v>2</v>
      </c>
      <c r="B17">
        <f aca="true" ca="1" t="shared" si="0" ref="B17:B75">RAND()</f>
        <v>0.8071275087755179</v>
      </c>
      <c r="C17">
        <f aca="true" t="shared" si="1" ref="C17:C75">IF(B17&lt;$B$10,1,0)</f>
        <v>0</v>
      </c>
      <c r="D17">
        <f aca="true" t="shared" si="2" ref="D17:D75">IF(B17&gt;$B$10,1,0)</f>
        <v>1</v>
      </c>
      <c r="H17">
        <f>H16+1</f>
        <v>2</v>
      </c>
      <c r="I17">
        <f aca="true" ca="1" t="shared" si="3" ref="I17:I75">RAND()</f>
        <v>0.007949050905406985</v>
      </c>
      <c r="J17">
        <f aca="true" t="shared" si="4" ref="J17:J75">IF($I17&lt;$C$10,1,0)</f>
        <v>1</v>
      </c>
      <c r="K17">
        <f aca="true" t="shared" si="5" ref="K17:K75">IF($I17&gt;$C$10,1,0)</f>
        <v>0</v>
      </c>
      <c r="O17">
        <f aca="true" t="shared" si="6" ref="O17:O75">IF(B17&lt;0,1,0)</f>
        <v>0</v>
      </c>
      <c r="P17">
        <f aca="true" t="shared" si="7" ref="P17:P75">IF(I17&lt;0,1,0)</f>
        <v>0</v>
      </c>
    </row>
    <row r="18" spans="1:16" ht="12.75">
      <c r="A18">
        <f aca="true" t="shared" si="8" ref="A18:A75">A17+1</f>
        <v>3</v>
      </c>
      <c r="B18">
        <f ca="1" t="shared" si="0"/>
        <v>0.8884533394529894</v>
      </c>
      <c r="C18">
        <f t="shared" si="1"/>
        <v>0</v>
      </c>
      <c r="D18">
        <f t="shared" si="2"/>
        <v>1</v>
      </c>
      <c r="H18">
        <f aca="true" t="shared" si="9" ref="H18:H71">H17+1</f>
        <v>3</v>
      </c>
      <c r="I18">
        <f ca="1" t="shared" si="3"/>
        <v>0.6286433399476685</v>
      </c>
      <c r="J18">
        <f t="shared" si="4"/>
        <v>0</v>
      </c>
      <c r="K18">
        <f t="shared" si="5"/>
        <v>1</v>
      </c>
      <c r="O18">
        <f t="shared" si="6"/>
        <v>0</v>
      </c>
      <c r="P18">
        <f t="shared" si="7"/>
        <v>0</v>
      </c>
    </row>
    <row r="19" spans="1:16" ht="12.75">
      <c r="A19">
        <f t="shared" si="8"/>
        <v>4</v>
      </c>
      <c r="B19">
        <f ca="1" t="shared" si="0"/>
        <v>0.9641731584984985</v>
      </c>
      <c r="C19">
        <f t="shared" si="1"/>
        <v>0</v>
      </c>
      <c r="D19">
        <f t="shared" si="2"/>
        <v>1</v>
      </c>
      <c r="H19">
        <f t="shared" si="9"/>
        <v>4</v>
      </c>
      <c r="I19">
        <f ca="1" t="shared" si="3"/>
        <v>0.18006902326163665</v>
      </c>
      <c r="J19">
        <f t="shared" si="4"/>
        <v>1</v>
      </c>
      <c r="K19">
        <f t="shared" si="5"/>
        <v>0</v>
      </c>
      <c r="O19">
        <f t="shared" si="6"/>
        <v>0</v>
      </c>
      <c r="P19">
        <f t="shared" si="7"/>
        <v>0</v>
      </c>
    </row>
    <row r="20" spans="1:16" ht="12.75">
      <c r="A20">
        <f t="shared" si="8"/>
        <v>5</v>
      </c>
      <c r="B20">
        <f ca="1" t="shared" si="0"/>
        <v>0.4642817513494013</v>
      </c>
      <c r="C20">
        <f t="shared" si="1"/>
        <v>0</v>
      </c>
      <c r="D20">
        <f t="shared" si="2"/>
        <v>1</v>
      </c>
      <c r="H20">
        <f t="shared" si="9"/>
        <v>5</v>
      </c>
      <c r="I20">
        <f ca="1" t="shared" si="3"/>
        <v>0.671974992372375</v>
      </c>
      <c r="J20">
        <f t="shared" si="4"/>
        <v>0</v>
      </c>
      <c r="K20">
        <f t="shared" si="5"/>
        <v>1</v>
      </c>
      <c r="O20">
        <f t="shared" si="6"/>
        <v>0</v>
      </c>
      <c r="P20">
        <f t="shared" si="7"/>
        <v>0</v>
      </c>
    </row>
    <row r="21" spans="1:16" ht="12.75">
      <c r="A21">
        <f t="shared" si="8"/>
        <v>6</v>
      </c>
      <c r="B21">
        <f ca="1" t="shared" si="0"/>
        <v>0.483961328680397</v>
      </c>
      <c r="C21">
        <f t="shared" si="1"/>
        <v>0</v>
      </c>
      <c r="D21">
        <f t="shared" si="2"/>
        <v>1</v>
      </c>
      <c r="H21">
        <f t="shared" si="9"/>
        <v>6</v>
      </c>
      <c r="I21">
        <f ca="1" t="shared" si="3"/>
        <v>0.19340819802049336</v>
      </c>
      <c r="J21">
        <f t="shared" si="4"/>
        <v>1</v>
      </c>
      <c r="K21">
        <f t="shared" si="5"/>
        <v>0</v>
      </c>
      <c r="O21">
        <f t="shared" si="6"/>
        <v>0</v>
      </c>
      <c r="P21">
        <f t="shared" si="7"/>
        <v>0</v>
      </c>
    </row>
    <row r="22" spans="1:16" ht="12.75">
      <c r="A22">
        <f t="shared" si="8"/>
        <v>7</v>
      </c>
      <c r="B22">
        <f ca="1" t="shared" si="0"/>
        <v>0.4622563699049713</v>
      </c>
      <c r="C22">
        <f t="shared" si="1"/>
        <v>0</v>
      </c>
      <c r="D22">
        <f t="shared" si="2"/>
        <v>1</v>
      </c>
      <c r="H22">
        <f t="shared" si="9"/>
        <v>7</v>
      </c>
      <c r="I22">
        <f ca="1" t="shared" si="3"/>
        <v>0.40542806647982044</v>
      </c>
      <c r="J22">
        <f t="shared" si="4"/>
        <v>1</v>
      </c>
      <c r="K22">
        <f t="shared" si="5"/>
        <v>0</v>
      </c>
      <c r="O22">
        <f t="shared" si="6"/>
        <v>0</v>
      </c>
      <c r="P22">
        <f t="shared" si="7"/>
        <v>0</v>
      </c>
    </row>
    <row r="23" spans="1:16" ht="12.75">
      <c r="A23">
        <f t="shared" si="8"/>
        <v>8</v>
      </c>
      <c r="B23">
        <f ca="1" t="shared" si="0"/>
        <v>0.6019422454899948</v>
      </c>
      <c r="C23">
        <f t="shared" si="1"/>
        <v>0</v>
      </c>
      <c r="D23">
        <f t="shared" si="2"/>
        <v>1</v>
      </c>
      <c r="H23">
        <f t="shared" si="9"/>
        <v>8</v>
      </c>
      <c r="I23">
        <f ca="1" t="shared" si="3"/>
        <v>0.048687193905392334</v>
      </c>
      <c r="J23">
        <f t="shared" si="4"/>
        <v>1</v>
      </c>
      <c r="K23">
        <f t="shared" si="5"/>
        <v>0</v>
      </c>
      <c r="O23">
        <f t="shared" si="6"/>
        <v>0</v>
      </c>
      <c r="P23">
        <f t="shared" si="7"/>
        <v>0</v>
      </c>
    </row>
    <row r="24" spans="1:16" ht="12.75">
      <c r="A24">
        <f t="shared" si="8"/>
        <v>9</v>
      </c>
      <c r="B24">
        <f ca="1" t="shared" si="0"/>
        <v>0.40325180410225414</v>
      </c>
      <c r="C24">
        <f t="shared" si="1"/>
        <v>0</v>
      </c>
      <c r="D24">
        <f t="shared" si="2"/>
        <v>1</v>
      </c>
      <c r="H24">
        <f t="shared" si="9"/>
        <v>9</v>
      </c>
      <c r="I24">
        <f ca="1" t="shared" si="3"/>
        <v>0.8534186551451424</v>
      </c>
      <c r="J24">
        <f t="shared" si="4"/>
        <v>0</v>
      </c>
      <c r="K24">
        <f t="shared" si="5"/>
        <v>1</v>
      </c>
      <c r="O24">
        <f t="shared" si="6"/>
        <v>0</v>
      </c>
      <c r="P24">
        <f t="shared" si="7"/>
        <v>0</v>
      </c>
    </row>
    <row r="25" spans="1:16" ht="12.75">
      <c r="A25">
        <f t="shared" si="8"/>
        <v>10</v>
      </c>
      <c r="B25">
        <f ca="1" t="shared" si="0"/>
        <v>0.9185270674627501</v>
      </c>
      <c r="C25">
        <f t="shared" si="1"/>
        <v>0</v>
      </c>
      <c r="D25">
        <f t="shared" si="2"/>
        <v>1</v>
      </c>
      <c r="H25">
        <f t="shared" si="9"/>
        <v>10</v>
      </c>
      <c r="I25">
        <f ca="1" t="shared" si="3"/>
        <v>0.36384470580345774</v>
      </c>
      <c r="J25">
        <f t="shared" si="4"/>
        <v>1</v>
      </c>
      <c r="K25">
        <f t="shared" si="5"/>
        <v>0</v>
      </c>
      <c r="O25">
        <f t="shared" si="6"/>
        <v>0</v>
      </c>
      <c r="P25">
        <f t="shared" si="7"/>
        <v>0</v>
      </c>
    </row>
    <row r="26" spans="1:16" ht="12.75">
      <c r="A26">
        <f t="shared" si="8"/>
        <v>11</v>
      </c>
      <c r="B26">
        <f ca="1" t="shared" si="0"/>
        <v>0.38643552553544147</v>
      </c>
      <c r="C26">
        <f t="shared" si="1"/>
        <v>0</v>
      </c>
      <c r="D26">
        <f t="shared" si="2"/>
        <v>1</v>
      </c>
      <c r="H26">
        <f t="shared" si="9"/>
        <v>11</v>
      </c>
      <c r="I26">
        <f ca="1" t="shared" si="3"/>
        <v>0.5296257355221368</v>
      </c>
      <c r="J26">
        <f t="shared" si="4"/>
        <v>1</v>
      </c>
      <c r="K26">
        <f t="shared" si="5"/>
        <v>0</v>
      </c>
      <c r="O26">
        <f t="shared" si="6"/>
        <v>0</v>
      </c>
      <c r="P26">
        <f t="shared" si="7"/>
        <v>0</v>
      </c>
    </row>
    <row r="27" spans="1:16" ht="12.75">
      <c r="A27">
        <f t="shared" si="8"/>
        <v>12</v>
      </c>
      <c r="B27">
        <f ca="1" t="shared" si="0"/>
        <v>0.2521808359716619</v>
      </c>
      <c r="C27">
        <f t="shared" si="1"/>
        <v>1</v>
      </c>
      <c r="D27">
        <f t="shared" si="2"/>
        <v>0</v>
      </c>
      <c r="H27">
        <f t="shared" si="9"/>
        <v>12</v>
      </c>
      <c r="I27">
        <f ca="1" t="shared" si="3"/>
        <v>0.4708616208341152</v>
      </c>
      <c r="J27">
        <f t="shared" si="4"/>
        <v>1</v>
      </c>
      <c r="K27">
        <f t="shared" si="5"/>
        <v>0</v>
      </c>
      <c r="O27">
        <f t="shared" si="6"/>
        <v>0</v>
      </c>
      <c r="P27">
        <f t="shared" si="7"/>
        <v>0</v>
      </c>
    </row>
    <row r="28" spans="1:16" ht="12.75">
      <c r="A28">
        <f t="shared" si="8"/>
        <v>13</v>
      </c>
      <c r="B28">
        <f ca="1" t="shared" si="0"/>
        <v>0.9430488714714949</v>
      </c>
      <c r="C28">
        <f t="shared" si="1"/>
        <v>0</v>
      </c>
      <c r="D28">
        <f t="shared" si="2"/>
        <v>1</v>
      </c>
      <c r="H28">
        <f t="shared" si="9"/>
        <v>13</v>
      </c>
      <c r="I28">
        <f ca="1" t="shared" si="3"/>
        <v>0.8414928667764974</v>
      </c>
      <c r="J28">
        <f t="shared" si="4"/>
        <v>0</v>
      </c>
      <c r="K28">
        <f t="shared" si="5"/>
        <v>1</v>
      </c>
      <c r="O28">
        <f t="shared" si="6"/>
        <v>0</v>
      </c>
      <c r="P28">
        <f t="shared" si="7"/>
        <v>0</v>
      </c>
    </row>
    <row r="29" spans="1:16" ht="12.75">
      <c r="A29">
        <f t="shared" si="8"/>
        <v>14</v>
      </c>
      <c r="B29">
        <f ca="1" t="shared" si="0"/>
        <v>0.06251865091722131</v>
      </c>
      <c r="C29">
        <f t="shared" si="1"/>
        <v>1</v>
      </c>
      <c r="D29">
        <f t="shared" si="2"/>
        <v>0</v>
      </c>
      <c r="H29">
        <f t="shared" si="9"/>
        <v>14</v>
      </c>
      <c r="I29">
        <f ca="1" t="shared" si="3"/>
        <v>0.9108913656729936</v>
      </c>
      <c r="J29">
        <f t="shared" si="4"/>
        <v>0</v>
      </c>
      <c r="K29">
        <f t="shared" si="5"/>
        <v>1</v>
      </c>
      <c r="O29">
        <f t="shared" si="6"/>
        <v>0</v>
      </c>
      <c r="P29">
        <f t="shared" si="7"/>
        <v>0</v>
      </c>
    </row>
    <row r="30" spans="1:16" ht="12.75">
      <c r="A30">
        <f t="shared" si="8"/>
        <v>15</v>
      </c>
      <c r="B30">
        <f ca="1" t="shared" si="0"/>
        <v>0.7166920261432965</v>
      </c>
      <c r="C30">
        <f t="shared" si="1"/>
        <v>0</v>
      </c>
      <c r="D30">
        <f t="shared" si="2"/>
        <v>1</v>
      </c>
      <c r="H30">
        <f t="shared" si="9"/>
        <v>15</v>
      </c>
      <c r="I30">
        <f ca="1" t="shared" si="3"/>
        <v>0.32919677277293946</v>
      </c>
      <c r="J30">
        <f t="shared" si="4"/>
        <v>1</v>
      </c>
      <c r="K30">
        <f t="shared" si="5"/>
        <v>0</v>
      </c>
      <c r="O30">
        <f t="shared" si="6"/>
        <v>0</v>
      </c>
      <c r="P30">
        <f t="shared" si="7"/>
        <v>0</v>
      </c>
    </row>
    <row r="31" spans="1:16" ht="12.75">
      <c r="A31">
        <f t="shared" si="8"/>
        <v>16</v>
      </c>
      <c r="B31">
        <f ca="1" t="shared" si="0"/>
        <v>0.8040550708790768</v>
      </c>
      <c r="C31">
        <f t="shared" si="1"/>
        <v>0</v>
      </c>
      <c r="D31">
        <f t="shared" si="2"/>
        <v>1</v>
      </c>
      <c r="H31">
        <f t="shared" si="9"/>
        <v>16</v>
      </c>
      <c r="I31">
        <f ca="1" t="shared" si="3"/>
        <v>0.596953518786286</v>
      </c>
      <c r="J31">
        <f t="shared" si="4"/>
        <v>0</v>
      </c>
      <c r="K31">
        <f t="shared" si="5"/>
        <v>1</v>
      </c>
      <c r="O31">
        <f t="shared" si="6"/>
        <v>0</v>
      </c>
      <c r="P31">
        <f t="shared" si="7"/>
        <v>0</v>
      </c>
    </row>
    <row r="32" spans="1:16" ht="12.75">
      <c r="A32">
        <f t="shared" si="8"/>
        <v>17</v>
      </c>
      <c r="B32">
        <f ca="1" t="shared" si="0"/>
        <v>0.5846539795843375</v>
      </c>
      <c r="C32">
        <f t="shared" si="1"/>
        <v>0</v>
      </c>
      <c r="D32">
        <f t="shared" si="2"/>
        <v>1</v>
      </c>
      <c r="H32">
        <f t="shared" si="9"/>
        <v>17</v>
      </c>
      <c r="I32">
        <f ca="1" t="shared" si="3"/>
        <v>0.5176837744473304</v>
      </c>
      <c r="J32">
        <f t="shared" si="4"/>
        <v>1</v>
      </c>
      <c r="K32">
        <f t="shared" si="5"/>
        <v>0</v>
      </c>
      <c r="O32">
        <f t="shared" si="6"/>
        <v>0</v>
      </c>
      <c r="P32">
        <f t="shared" si="7"/>
        <v>0</v>
      </c>
    </row>
    <row r="33" spans="1:16" ht="12.75">
      <c r="A33">
        <f t="shared" si="8"/>
        <v>18</v>
      </c>
      <c r="B33">
        <f ca="1" t="shared" si="0"/>
        <v>0.06600314401766938</v>
      </c>
      <c r="C33">
        <f t="shared" si="1"/>
        <v>1</v>
      </c>
      <c r="D33">
        <f t="shared" si="2"/>
        <v>0</v>
      </c>
      <c r="H33">
        <f t="shared" si="9"/>
        <v>18</v>
      </c>
      <c r="I33">
        <f ca="1" t="shared" si="3"/>
        <v>0.40438249942965276</v>
      </c>
      <c r="J33">
        <f t="shared" si="4"/>
        <v>1</v>
      </c>
      <c r="K33">
        <f t="shared" si="5"/>
        <v>0</v>
      </c>
      <c r="O33">
        <f t="shared" si="6"/>
        <v>0</v>
      </c>
      <c r="P33">
        <f t="shared" si="7"/>
        <v>0</v>
      </c>
    </row>
    <row r="34" spans="1:16" ht="12.75">
      <c r="A34">
        <f t="shared" si="8"/>
        <v>19</v>
      </c>
      <c r="B34">
        <f ca="1" t="shared" si="0"/>
        <v>0.9033545584881044</v>
      </c>
      <c r="C34">
        <f t="shared" si="1"/>
        <v>0</v>
      </c>
      <c r="D34">
        <f t="shared" si="2"/>
        <v>1</v>
      </c>
      <c r="H34">
        <f t="shared" si="9"/>
        <v>19</v>
      </c>
      <c r="I34">
        <f ca="1" t="shared" si="3"/>
        <v>0.4198942283033693</v>
      </c>
      <c r="J34">
        <f t="shared" si="4"/>
        <v>1</v>
      </c>
      <c r="K34">
        <f t="shared" si="5"/>
        <v>0</v>
      </c>
      <c r="O34">
        <f t="shared" si="6"/>
        <v>0</v>
      </c>
      <c r="P34">
        <f t="shared" si="7"/>
        <v>0</v>
      </c>
    </row>
    <row r="35" spans="1:16" ht="12.75">
      <c r="A35">
        <f t="shared" si="8"/>
        <v>20</v>
      </c>
      <c r="B35">
        <f ca="1" t="shared" si="0"/>
        <v>0.6686126763532592</v>
      </c>
      <c r="C35">
        <f t="shared" si="1"/>
        <v>0</v>
      </c>
      <c r="D35">
        <f t="shared" si="2"/>
        <v>1</v>
      </c>
      <c r="H35">
        <f t="shared" si="9"/>
        <v>20</v>
      </c>
      <c r="I35">
        <f ca="1" t="shared" si="3"/>
        <v>0.13251741365722403</v>
      </c>
      <c r="J35">
        <f t="shared" si="4"/>
        <v>1</v>
      </c>
      <c r="K35">
        <f t="shared" si="5"/>
        <v>0</v>
      </c>
      <c r="O35">
        <f t="shared" si="6"/>
        <v>0</v>
      </c>
      <c r="P35">
        <f t="shared" si="7"/>
        <v>0</v>
      </c>
    </row>
    <row r="36" spans="1:16" ht="12.75">
      <c r="A36">
        <f t="shared" si="8"/>
        <v>21</v>
      </c>
      <c r="B36">
        <f ca="1" t="shared" si="0"/>
        <v>0.1928486544885566</v>
      </c>
      <c r="C36">
        <f t="shared" si="1"/>
        <v>1</v>
      </c>
      <c r="D36">
        <f t="shared" si="2"/>
        <v>0</v>
      </c>
      <c r="H36">
        <f t="shared" si="9"/>
        <v>21</v>
      </c>
      <c r="I36">
        <f ca="1" t="shared" si="3"/>
        <v>0.5888675001656989</v>
      </c>
      <c r="J36">
        <f t="shared" si="4"/>
        <v>0</v>
      </c>
      <c r="K36">
        <f t="shared" si="5"/>
        <v>1</v>
      </c>
      <c r="O36">
        <f t="shared" si="6"/>
        <v>0</v>
      </c>
      <c r="P36">
        <f t="shared" si="7"/>
        <v>0</v>
      </c>
    </row>
    <row r="37" spans="1:16" ht="12.75">
      <c r="A37">
        <f t="shared" si="8"/>
        <v>22</v>
      </c>
      <c r="B37">
        <f ca="1" t="shared" si="0"/>
        <v>0.6175964428898175</v>
      </c>
      <c r="C37">
        <f t="shared" si="1"/>
        <v>0</v>
      </c>
      <c r="D37">
        <f t="shared" si="2"/>
        <v>1</v>
      </c>
      <c r="H37">
        <f t="shared" si="9"/>
        <v>22</v>
      </c>
      <c r="I37">
        <f ca="1" t="shared" si="3"/>
        <v>0.7742038490605831</v>
      </c>
      <c r="J37">
        <f t="shared" si="4"/>
        <v>0</v>
      </c>
      <c r="K37">
        <f t="shared" si="5"/>
        <v>1</v>
      </c>
      <c r="O37">
        <f t="shared" si="6"/>
        <v>0</v>
      </c>
      <c r="P37">
        <f t="shared" si="7"/>
        <v>0</v>
      </c>
    </row>
    <row r="38" spans="1:16" ht="12.75">
      <c r="A38">
        <f t="shared" si="8"/>
        <v>23</v>
      </c>
      <c r="B38">
        <f ca="1" t="shared" si="0"/>
        <v>0.8458149834288473</v>
      </c>
      <c r="C38">
        <f t="shared" si="1"/>
        <v>0</v>
      </c>
      <c r="D38">
        <f t="shared" si="2"/>
        <v>1</v>
      </c>
      <c r="H38">
        <f t="shared" si="9"/>
        <v>23</v>
      </c>
      <c r="I38">
        <f ca="1" t="shared" si="3"/>
        <v>0.8654338926331393</v>
      </c>
      <c r="J38">
        <f t="shared" si="4"/>
        <v>0</v>
      </c>
      <c r="K38">
        <f t="shared" si="5"/>
        <v>1</v>
      </c>
      <c r="O38">
        <f t="shared" si="6"/>
        <v>0</v>
      </c>
      <c r="P38">
        <f t="shared" si="7"/>
        <v>0</v>
      </c>
    </row>
    <row r="39" spans="1:16" ht="12.75">
      <c r="A39">
        <f t="shared" si="8"/>
        <v>24</v>
      </c>
      <c r="B39">
        <f ca="1" t="shared" si="0"/>
        <v>0.32106199208747466</v>
      </c>
      <c r="C39">
        <f t="shared" si="1"/>
        <v>0</v>
      </c>
      <c r="D39">
        <f t="shared" si="2"/>
        <v>1</v>
      </c>
      <c r="H39">
        <f t="shared" si="9"/>
        <v>24</v>
      </c>
      <c r="I39">
        <f ca="1" t="shared" si="3"/>
        <v>0.915397841223001</v>
      </c>
      <c r="J39">
        <f t="shared" si="4"/>
        <v>0</v>
      </c>
      <c r="K39">
        <f t="shared" si="5"/>
        <v>1</v>
      </c>
      <c r="O39">
        <f t="shared" si="6"/>
        <v>0</v>
      </c>
      <c r="P39">
        <f t="shared" si="7"/>
        <v>0</v>
      </c>
    </row>
    <row r="40" spans="1:16" ht="12.75">
      <c r="A40">
        <f t="shared" si="8"/>
        <v>25</v>
      </c>
      <c r="B40">
        <f ca="1" t="shared" si="0"/>
        <v>0.5989234098544662</v>
      </c>
      <c r="C40">
        <f t="shared" si="1"/>
        <v>0</v>
      </c>
      <c r="D40">
        <f t="shared" si="2"/>
        <v>1</v>
      </c>
      <c r="H40">
        <f t="shared" si="9"/>
        <v>25</v>
      </c>
      <c r="I40">
        <f ca="1" t="shared" si="3"/>
        <v>0.7202969020751686</v>
      </c>
      <c r="J40">
        <f t="shared" si="4"/>
        <v>0</v>
      </c>
      <c r="K40">
        <f t="shared" si="5"/>
        <v>1</v>
      </c>
      <c r="O40">
        <f t="shared" si="6"/>
        <v>0</v>
      </c>
      <c r="P40">
        <f t="shared" si="7"/>
        <v>0</v>
      </c>
    </row>
    <row r="41" spans="1:16" ht="12.75">
      <c r="A41">
        <f t="shared" si="8"/>
        <v>26</v>
      </c>
      <c r="B41">
        <f ca="1" t="shared" si="0"/>
        <v>0.7807514646996374</v>
      </c>
      <c r="C41">
        <f t="shared" si="1"/>
        <v>0</v>
      </c>
      <c r="D41">
        <f t="shared" si="2"/>
        <v>1</v>
      </c>
      <c r="H41">
        <f t="shared" si="9"/>
        <v>26</v>
      </c>
      <c r="I41">
        <f ca="1" t="shared" si="3"/>
        <v>0.43919335470731213</v>
      </c>
      <c r="J41">
        <f t="shared" si="4"/>
        <v>1</v>
      </c>
      <c r="K41">
        <f t="shared" si="5"/>
        <v>0</v>
      </c>
      <c r="O41">
        <f t="shared" si="6"/>
        <v>0</v>
      </c>
      <c r="P41">
        <f t="shared" si="7"/>
        <v>0</v>
      </c>
    </row>
    <row r="42" spans="1:16" ht="12.75">
      <c r="A42">
        <f t="shared" si="8"/>
        <v>27</v>
      </c>
      <c r="B42">
        <f ca="1" t="shared" si="0"/>
        <v>0.24436857349583985</v>
      </c>
      <c r="C42">
        <f t="shared" si="1"/>
        <v>1</v>
      </c>
      <c r="D42">
        <f t="shared" si="2"/>
        <v>0</v>
      </c>
      <c r="H42">
        <f t="shared" si="9"/>
        <v>27</v>
      </c>
      <c r="I42">
        <f ca="1" t="shared" si="3"/>
        <v>0.9259995620848827</v>
      </c>
      <c r="J42">
        <f t="shared" si="4"/>
        <v>0</v>
      </c>
      <c r="K42">
        <f t="shared" si="5"/>
        <v>1</v>
      </c>
      <c r="O42">
        <f t="shared" si="6"/>
        <v>0</v>
      </c>
      <c r="P42">
        <f t="shared" si="7"/>
        <v>0</v>
      </c>
    </row>
    <row r="43" spans="1:16" ht="12.75">
      <c r="A43">
        <f t="shared" si="8"/>
        <v>28</v>
      </c>
      <c r="B43">
        <f ca="1" t="shared" si="0"/>
        <v>0.03575688388131776</v>
      </c>
      <c r="C43">
        <f t="shared" si="1"/>
        <v>1</v>
      </c>
      <c r="D43">
        <f t="shared" si="2"/>
        <v>0</v>
      </c>
      <c r="H43">
        <f t="shared" si="9"/>
        <v>28</v>
      </c>
      <c r="I43">
        <f ca="1" t="shared" si="3"/>
        <v>0.04013961094240681</v>
      </c>
      <c r="J43">
        <f t="shared" si="4"/>
        <v>1</v>
      </c>
      <c r="K43">
        <f t="shared" si="5"/>
        <v>0</v>
      </c>
      <c r="O43">
        <f t="shared" si="6"/>
        <v>0</v>
      </c>
      <c r="P43">
        <f t="shared" si="7"/>
        <v>0</v>
      </c>
    </row>
    <row r="44" spans="1:16" ht="12.75">
      <c r="A44">
        <f t="shared" si="8"/>
        <v>29</v>
      </c>
      <c r="B44">
        <f ca="1" t="shared" si="0"/>
        <v>0.18193753437344173</v>
      </c>
      <c r="C44">
        <f t="shared" si="1"/>
        <v>1</v>
      </c>
      <c r="D44">
        <f t="shared" si="2"/>
        <v>0</v>
      </c>
      <c r="H44">
        <f t="shared" si="9"/>
        <v>29</v>
      </c>
      <c r="I44">
        <f ca="1" t="shared" si="3"/>
        <v>0.8741734673081345</v>
      </c>
      <c r="J44">
        <f t="shared" si="4"/>
        <v>0</v>
      </c>
      <c r="K44">
        <f t="shared" si="5"/>
        <v>1</v>
      </c>
      <c r="O44">
        <f t="shared" si="6"/>
        <v>0</v>
      </c>
      <c r="P44">
        <f t="shared" si="7"/>
        <v>0</v>
      </c>
    </row>
    <row r="45" spans="1:16" ht="12.75">
      <c r="A45">
        <f t="shared" si="8"/>
        <v>30</v>
      </c>
      <c r="B45">
        <f ca="1" t="shared" si="0"/>
        <v>0.7526731572826675</v>
      </c>
      <c r="C45">
        <f t="shared" si="1"/>
        <v>0</v>
      </c>
      <c r="D45">
        <f t="shared" si="2"/>
        <v>1</v>
      </c>
      <c r="H45">
        <f t="shared" si="9"/>
        <v>30</v>
      </c>
      <c r="I45">
        <f ca="1" t="shared" si="3"/>
        <v>0.18293133588138882</v>
      </c>
      <c r="J45">
        <f t="shared" si="4"/>
        <v>1</v>
      </c>
      <c r="K45">
        <f t="shared" si="5"/>
        <v>0</v>
      </c>
      <c r="O45">
        <f t="shared" si="6"/>
        <v>0</v>
      </c>
      <c r="P45">
        <f t="shared" si="7"/>
        <v>0</v>
      </c>
    </row>
    <row r="46" spans="1:16" ht="12.75">
      <c r="A46">
        <f t="shared" si="8"/>
        <v>31</v>
      </c>
      <c r="B46">
        <f ca="1" t="shared" si="0"/>
        <v>0.42161342617514386</v>
      </c>
      <c r="C46">
        <f t="shared" si="1"/>
        <v>0</v>
      </c>
      <c r="D46">
        <f t="shared" si="2"/>
        <v>1</v>
      </c>
      <c r="H46">
        <f t="shared" si="9"/>
        <v>31</v>
      </c>
      <c r="I46">
        <f ca="1" t="shared" si="3"/>
        <v>0.984140101354832</v>
      </c>
      <c r="J46">
        <f t="shared" si="4"/>
        <v>0</v>
      </c>
      <c r="K46">
        <f t="shared" si="5"/>
        <v>1</v>
      </c>
      <c r="O46">
        <f t="shared" si="6"/>
        <v>0</v>
      </c>
      <c r="P46">
        <f t="shared" si="7"/>
        <v>0</v>
      </c>
    </row>
    <row r="47" spans="1:16" ht="12.75">
      <c r="A47">
        <f t="shared" si="8"/>
        <v>32</v>
      </c>
      <c r="B47">
        <f ca="1" t="shared" si="0"/>
        <v>0.4196588286327456</v>
      </c>
      <c r="C47">
        <f t="shared" si="1"/>
        <v>0</v>
      </c>
      <c r="D47">
        <f t="shared" si="2"/>
        <v>1</v>
      </c>
      <c r="H47">
        <f t="shared" si="9"/>
        <v>32</v>
      </c>
      <c r="I47">
        <f ca="1" t="shared" si="3"/>
        <v>0.5300510313470133</v>
      </c>
      <c r="J47">
        <f t="shared" si="4"/>
        <v>1</v>
      </c>
      <c r="K47">
        <f t="shared" si="5"/>
        <v>0</v>
      </c>
      <c r="O47">
        <f t="shared" si="6"/>
        <v>0</v>
      </c>
      <c r="P47">
        <f t="shared" si="7"/>
        <v>0</v>
      </c>
    </row>
    <row r="48" spans="1:16" ht="12.75">
      <c r="A48">
        <f t="shared" si="8"/>
        <v>33</v>
      </c>
      <c r="B48">
        <f ca="1" t="shared" si="0"/>
        <v>0.08335189227232931</v>
      </c>
      <c r="C48">
        <f t="shared" si="1"/>
        <v>1</v>
      </c>
      <c r="D48">
        <f t="shared" si="2"/>
        <v>0</v>
      </c>
      <c r="H48">
        <f t="shared" si="9"/>
        <v>33</v>
      </c>
      <c r="I48">
        <f ca="1" t="shared" si="3"/>
        <v>0.562017461556769</v>
      </c>
      <c r="J48">
        <f t="shared" si="4"/>
        <v>1</v>
      </c>
      <c r="K48">
        <f t="shared" si="5"/>
        <v>0</v>
      </c>
      <c r="O48">
        <f t="shared" si="6"/>
        <v>0</v>
      </c>
      <c r="P48">
        <f t="shared" si="7"/>
        <v>0</v>
      </c>
    </row>
    <row r="49" spans="1:16" ht="12.75">
      <c r="A49">
        <f t="shared" si="8"/>
        <v>34</v>
      </c>
      <c r="B49">
        <f ca="1" t="shared" si="0"/>
        <v>0.4249078199127032</v>
      </c>
      <c r="C49">
        <f t="shared" si="1"/>
        <v>0</v>
      </c>
      <c r="D49">
        <f t="shared" si="2"/>
        <v>1</v>
      </c>
      <c r="H49">
        <f t="shared" si="9"/>
        <v>34</v>
      </c>
      <c r="I49">
        <f ca="1" t="shared" si="3"/>
        <v>0.01252239649686504</v>
      </c>
      <c r="J49">
        <f t="shared" si="4"/>
        <v>1</v>
      </c>
      <c r="K49">
        <f t="shared" si="5"/>
        <v>0</v>
      </c>
      <c r="O49">
        <f t="shared" si="6"/>
        <v>0</v>
      </c>
      <c r="P49">
        <f t="shared" si="7"/>
        <v>0</v>
      </c>
    </row>
    <row r="50" spans="1:16" ht="12.75">
      <c r="A50">
        <f t="shared" si="8"/>
        <v>35</v>
      </c>
      <c r="B50">
        <f ca="1" t="shared" si="0"/>
        <v>0.1138220769658087</v>
      </c>
      <c r="C50">
        <f t="shared" si="1"/>
        <v>1</v>
      </c>
      <c r="D50">
        <f t="shared" si="2"/>
        <v>0</v>
      </c>
      <c r="H50">
        <f t="shared" si="9"/>
        <v>35</v>
      </c>
      <c r="I50">
        <f ca="1" t="shared" si="3"/>
        <v>0.7839486112590093</v>
      </c>
      <c r="J50">
        <f t="shared" si="4"/>
        <v>0</v>
      </c>
      <c r="K50">
        <f t="shared" si="5"/>
        <v>1</v>
      </c>
      <c r="O50">
        <f t="shared" si="6"/>
        <v>0</v>
      </c>
      <c r="P50">
        <f t="shared" si="7"/>
        <v>0</v>
      </c>
    </row>
    <row r="51" spans="1:16" ht="12.75">
      <c r="A51">
        <f t="shared" si="8"/>
        <v>36</v>
      </c>
      <c r="B51">
        <f ca="1" t="shared" si="0"/>
        <v>0.1755854682428588</v>
      </c>
      <c r="C51">
        <f t="shared" si="1"/>
        <v>1</v>
      </c>
      <c r="D51">
        <f t="shared" si="2"/>
        <v>0</v>
      </c>
      <c r="H51">
        <f t="shared" si="9"/>
        <v>36</v>
      </c>
      <c r="I51">
        <f ca="1" t="shared" si="3"/>
        <v>0.010634564122316892</v>
      </c>
      <c r="J51">
        <f t="shared" si="4"/>
        <v>1</v>
      </c>
      <c r="K51">
        <f t="shared" si="5"/>
        <v>0</v>
      </c>
      <c r="O51">
        <f t="shared" si="6"/>
        <v>0</v>
      </c>
      <c r="P51">
        <f t="shared" si="7"/>
        <v>0</v>
      </c>
    </row>
    <row r="52" spans="1:16" ht="12.75">
      <c r="A52">
        <f t="shared" si="8"/>
        <v>37</v>
      </c>
      <c r="B52">
        <f ca="1" t="shared" si="0"/>
        <v>0.3186354159151601</v>
      </c>
      <c r="C52">
        <f t="shared" si="1"/>
        <v>0</v>
      </c>
      <c r="D52">
        <f t="shared" si="2"/>
        <v>1</v>
      </c>
      <c r="H52">
        <f t="shared" si="9"/>
        <v>37</v>
      </c>
      <c r="I52">
        <f ca="1" t="shared" si="3"/>
        <v>0.31561775372187184</v>
      </c>
      <c r="J52">
        <f t="shared" si="4"/>
        <v>1</v>
      </c>
      <c r="K52">
        <f t="shared" si="5"/>
        <v>0</v>
      </c>
      <c r="O52">
        <f t="shared" si="6"/>
        <v>0</v>
      </c>
      <c r="P52">
        <f t="shared" si="7"/>
        <v>0</v>
      </c>
    </row>
    <row r="53" spans="1:16" ht="12.75">
      <c r="A53">
        <f t="shared" si="8"/>
        <v>38</v>
      </c>
      <c r="B53">
        <f ca="1" t="shared" si="0"/>
        <v>0.4428749134845842</v>
      </c>
      <c r="C53">
        <f t="shared" si="1"/>
        <v>0</v>
      </c>
      <c r="D53">
        <f t="shared" si="2"/>
        <v>1</v>
      </c>
      <c r="H53">
        <f t="shared" si="9"/>
        <v>38</v>
      </c>
      <c r="I53">
        <f ca="1" t="shared" si="3"/>
        <v>0.13367876997605244</v>
      </c>
      <c r="J53">
        <f t="shared" si="4"/>
        <v>1</v>
      </c>
      <c r="K53">
        <f t="shared" si="5"/>
        <v>0</v>
      </c>
      <c r="O53">
        <f t="shared" si="6"/>
        <v>0</v>
      </c>
      <c r="P53">
        <f t="shared" si="7"/>
        <v>0</v>
      </c>
    </row>
    <row r="54" spans="1:16" ht="12.75">
      <c r="A54">
        <f t="shared" si="8"/>
        <v>39</v>
      </c>
      <c r="B54">
        <f ca="1" t="shared" si="0"/>
        <v>0.47806414828180066</v>
      </c>
      <c r="C54">
        <f t="shared" si="1"/>
        <v>0</v>
      </c>
      <c r="D54">
        <f t="shared" si="2"/>
        <v>1</v>
      </c>
      <c r="H54">
        <f t="shared" si="9"/>
        <v>39</v>
      </c>
      <c r="I54">
        <f ca="1" t="shared" si="3"/>
        <v>0.5932470561238621</v>
      </c>
      <c r="J54">
        <f t="shared" si="4"/>
        <v>0</v>
      </c>
      <c r="K54">
        <f t="shared" si="5"/>
        <v>1</v>
      </c>
      <c r="O54">
        <f t="shared" si="6"/>
        <v>0</v>
      </c>
      <c r="P54">
        <f t="shared" si="7"/>
        <v>0</v>
      </c>
    </row>
    <row r="55" spans="1:16" ht="12.75">
      <c r="A55">
        <f t="shared" si="8"/>
        <v>40</v>
      </c>
      <c r="B55">
        <f ca="1" t="shared" si="0"/>
        <v>0.7641946942148241</v>
      </c>
      <c r="C55">
        <f t="shared" si="1"/>
        <v>0</v>
      </c>
      <c r="D55">
        <f t="shared" si="2"/>
        <v>1</v>
      </c>
      <c r="H55">
        <f t="shared" si="9"/>
        <v>40</v>
      </c>
      <c r="I55">
        <f ca="1" t="shared" si="3"/>
        <v>0.35244914629873403</v>
      </c>
      <c r="J55">
        <f t="shared" si="4"/>
        <v>1</v>
      </c>
      <c r="K55">
        <f t="shared" si="5"/>
        <v>0</v>
      </c>
      <c r="O55">
        <f t="shared" si="6"/>
        <v>0</v>
      </c>
      <c r="P55">
        <f t="shared" si="7"/>
        <v>0</v>
      </c>
    </row>
    <row r="56" spans="1:16" ht="12.75">
      <c r="A56">
        <f t="shared" si="8"/>
        <v>41</v>
      </c>
      <c r="B56">
        <f ca="1" t="shared" si="0"/>
        <v>0.9095810455736999</v>
      </c>
      <c r="C56">
        <f t="shared" si="1"/>
        <v>0</v>
      </c>
      <c r="D56">
        <f t="shared" si="2"/>
        <v>1</v>
      </c>
      <c r="H56">
        <f t="shared" si="9"/>
        <v>41</v>
      </c>
      <c r="I56">
        <f ca="1" t="shared" si="3"/>
        <v>0.11045664742732875</v>
      </c>
      <c r="J56">
        <f t="shared" si="4"/>
        <v>1</v>
      </c>
      <c r="K56">
        <f t="shared" si="5"/>
        <v>0</v>
      </c>
      <c r="O56">
        <f t="shared" si="6"/>
        <v>0</v>
      </c>
      <c r="P56">
        <f t="shared" si="7"/>
        <v>0</v>
      </c>
    </row>
    <row r="57" spans="1:16" ht="12.75">
      <c r="A57">
        <f t="shared" si="8"/>
        <v>42</v>
      </c>
      <c r="B57">
        <f ca="1" t="shared" si="0"/>
        <v>0.8481920158336207</v>
      </c>
      <c r="C57">
        <f t="shared" si="1"/>
        <v>0</v>
      </c>
      <c r="D57">
        <f t="shared" si="2"/>
        <v>1</v>
      </c>
      <c r="H57">
        <f t="shared" si="9"/>
        <v>42</v>
      </c>
      <c r="I57">
        <f ca="1" t="shared" si="3"/>
        <v>0.503158591494594</v>
      </c>
      <c r="J57">
        <f t="shared" si="4"/>
        <v>1</v>
      </c>
      <c r="K57">
        <f t="shared" si="5"/>
        <v>0</v>
      </c>
      <c r="O57">
        <f t="shared" si="6"/>
        <v>0</v>
      </c>
      <c r="P57">
        <f t="shared" si="7"/>
        <v>0</v>
      </c>
    </row>
    <row r="58" spans="1:16" ht="12.75">
      <c r="A58">
        <f t="shared" si="8"/>
        <v>43</v>
      </c>
      <c r="B58">
        <f ca="1" t="shared" si="0"/>
        <v>0.18736988529036047</v>
      </c>
      <c r="C58">
        <f t="shared" si="1"/>
        <v>1</v>
      </c>
      <c r="D58">
        <f t="shared" si="2"/>
        <v>0</v>
      </c>
      <c r="H58">
        <f t="shared" si="9"/>
        <v>43</v>
      </c>
      <c r="I58">
        <f ca="1" t="shared" si="3"/>
        <v>0.670072826383179</v>
      </c>
      <c r="J58">
        <f t="shared" si="4"/>
        <v>0</v>
      </c>
      <c r="K58">
        <f t="shared" si="5"/>
        <v>1</v>
      </c>
      <c r="O58">
        <f t="shared" si="6"/>
        <v>0</v>
      </c>
      <c r="P58">
        <f t="shared" si="7"/>
        <v>0</v>
      </c>
    </row>
    <row r="59" spans="1:16" ht="12.75">
      <c r="A59">
        <f t="shared" si="8"/>
        <v>44</v>
      </c>
      <c r="B59">
        <f ca="1" t="shared" si="0"/>
        <v>0.5983318349135847</v>
      </c>
      <c r="C59">
        <f t="shared" si="1"/>
        <v>0</v>
      </c>
      <c r="D59">
        <f t="shared" si="2"/>
        <v>1</v>
      </c>
      <c r="H59">
        <f t="shared" si="9"/>
        <v>44</v>
      </c>
      <c r="I59">
        <f ca="1" t="shared" si="3"/>
        <v>0.8710906733028398</v>
      </c>
      <c r="J59">
        <f t="shared" si="4"/>
        <v>0</v>
      </c>
      <c r="K59">
        <f t="shared" si="5"/>
        <v>1</v>
      </c>
      <c r="O59">
        <f t="shared" si="6"/>
        <v>0</v>
      </c>
      <c r="P59">
        <f t="shared" si="7"/>
        <v>0</v>
      </c>
    </row>
    <row r="60" spans="1:16" ht="12.75">
      <c r="A60">
        <f t="shared" si="8"/>
        <v>45</v>
      </c>
      <c r="B60">
        <f ca="1" t="shared" si="0"/>
        <v>0.26871540079107614</v>
      </c>
      <c r="C60">
        <f t="shared" si="1"/>
        <v>1</v>
      </c>
      <c r="D60">
        <f t="shared" si="2"/>
        <v>0</v>
      </c>
      <c r="H60">
        <f t="shared" si="9"/>
        <v>45</v>
      </c>
      <c r="I60">
        <f ca="1" t="shared" si="3"/>
        <v>0.785655020988874</v>
      </c>
      <c r="J60">
        <f t="shared" si="4"/>
        <v>0</v>
      </c>
      <c r="K60">
        <f t="shared" si="5"/>
        <v>1</v>
      </c>
      <c r="O60">
        <f t="shared" si="6"/>
        <v>0</v>
      </c>
      <c r="P60">
        <f t="shared" si="7"/>
        <v>0</v>
      </c>
    </row>
    <row r="61" spans="1:16" ht="12.75">
      <c r="A61">
        <f t="shared" si="8"/>
        <v>46</v>
      </c>
      <c r="B61">
        <f ca="1" t="shared" si="0"/>
        <v>0.6038502526655256</v>
      </c>
      <c r="C61">
        <f t="shared" si="1"/>
        <v>0</v>
      </c>
      <c r="D61">
        <f t="shared" si="2"/>
        <v>1</v>
      </c>
      <c r="H61">
        <f t="shared" si="9"/>
        <v>46</v>
      </c>
      <c r="I61">
        <f ca="1" t="shared" si="3"/>
        <v>0.4024659999521596</v>
      </c>
      <c r="J61">
        <f t="shared" si="4"/>
        <v>1</v>
      </c>
      <c r="K61">
        <f t="shared" si="5"/>
        <v>0</v>
      </c>
      <c r="O61">
        <f t="shared" si="6"/>
        <v>0</v>
      </c>
      <c r="P61">
        <f t="shared" si="7"/>
        <v>0</v>
      </c>
    </row>
    <row r="62" spans="1:16" ht="12.75">
      <c r="A62">
        <f t="shared" si="8"/>
        <v>47</v>
      </c>
      <c r="B62">
        <f ca="1" t="shared" si="0"/>
        <v>0.8519771625232728</v>
      </c>
      <c r="C62">
        <f t="shared" si="1"/>
        <v>0</v>
      </c>
      <c r="D62">
        <f t="shared" si="2"/>
        <v>1</v>
      </c>
      <c r="H62">
        <f t="shared" si="9"/>
        <v>47</v>
      </c>
      <c r="I62">
        <f ca="1" t="shared" si="3"/>
        <v>0.01815753653064367</v>
      </c>
      <c r="J62">
        <f t="shared" si="4"/>
        <v>1</v>
      </c>
      <c r="K62">
        <f t="shared" si="5"/>
        <v>0</v>
      </c>
      <c r="O62">
        <f t="shared" si="6"/>
        <v>0</v>
      </c>
      <c r="P62">
        <f t="shared" si="7"/>
        <v>0</v>
      </c>
    </row>
    <row r="63" spans="1:16" ht="12.75">
      <c r="A63">
        <f t="shared" si="8"/>
        <v>48</v>
      </c>
      <c r="B63">
        <f ca="1" t="shared" si="0"/>
        <v>0.4609558035932144</v>
      </c>
      <c r="C63">
        <f t="shared" si="1"/>
        <v>0</v>
      </c>
      <c r="D63">
        <f t="shared" si="2"/>
        <v>1</v>
      </c>
      <c r="H63">
        <f t="shared" si="9"/>
        <v>48</v>
      </c>
      <c r="I63">
        <f ca="1" t="shared" si="3"/>
        <v>0.6027284097457981</v>
      </c>
      <c r="J63">
        <f t="shared" si="4"/>
        <v>0</v>
      </c>
      <c r="K63">
        <f t="shared" si="5"/>
        <v>1</v>
      </c>
      <c r="O63">
        <f t="shared" si="6"/>
        <v>0</v>
      </c>
      <c r="P63">
        <f t="shared" si="7"/>
        <v>0</v>
      </c>
    </row>
    <row r="64" spans="1:16" ht="12.75">
      <c r="A64">
        <f t="shared" si="8"/>
        <v>49</v>
      </c>
      <c r="B64">
        <f ca="1" t="shared" si="0"/>
        <v>0.6417446507798257</v>
      </c>
      <c r="C64">
        <f t="shared" si="1"/>
        <v>0</v>
      </c>
      <c r="D64">
        <f t="shared" si="2"/>
        <v>1</v>
      </c>
      <c r="H64">
        <f t="shared" si="9"/>
        <v>49</v>
      </c>
      <c r="I64">
        <f ca="1" t="shared" si="3"/>
        <v>0.4127462743323669</v>
      </c>
      <c r="J64">
        <f t="shared" si="4"/>
        <v>1</v>
      </c>
      <c r="K64">
        <f t="shared" si="5"/>
        <v>0</v>
      </c>
      <c r="O64">
        <f t="shared" si="6"/>
        <v>0</v>
      </c>
      <c r="P64">
        <f t="shared" si="7"/>
        <v>0</v>
      </c>
    </row>
    <row r="65" spans="1:16" ht="12.75">
      <c r="A65">
        <f t="shared" si="8"/>
        <v>50</v>
      </c>
      <c r="B65">
        <f ca="1" t="shared" si="0"/>
        <v>0.03821294553420618</v>
      </c>
      <c r="C65">
        <f t="shared" si="1"/>
        <v>1</v>
      </c>
      <c r="D65">
        <f t="shared" si="2"/>
        <v>0</v>
      </c>
      <c r="H65">
        <f t="shared" si="9"/>
        <v>50</v>
      </c>
      <c r="I65">
        <f ca="1" t="shared" si="3"/>
        <v>0.5295767911151534</v>
      </c>
      <c r="J65">
        <f t="shared" si="4"/>
        <v>1</v>
      </c>
      <c r="K65">
        <f t="shared" si="5"/>
        <v>0</v>
      </c>
      <c r="O65">
        <f t="shared" si="6"/>
        <v>0</v>
      </c>
      <c r="P65">
        <f t="shared" si="7"/>
        <v>0</v>
      </c>
    </row>
    <row r="66" spans="1:16" ht="12.75">
      <c r="A66">
        <f t="shared" si="8"/>
        <v>51</v>
      </c>
      <c r="B66">
        <f ca="1" t="shared" si="0"/>
        <v>0.4299556175197452</v>
      </c>
      <c r="C66">
        <f t="shared" si="1"/>
        <v>0</v>
      </c>
      <c r="D66">
        <f t="shared" si="2"/>
        <v>1</v>
      </c>
      <c r="H66">
        <f t="shared" si="9"/>
        <v>51</v>
      </c>
      <c r="I66">
        <f ca="1" t="shared" si="3"/>
        <v>0.5229063833966718</v>
      </c>
      <c r="J66">
        <f t="shared" si="4"/>
        <v>1</v>
      </c>
      <c r="K66">
        <f t="shared" si="5"/>
        <v>0</v>
      </c>
      <c r="O66">
        <f t="shared" si="6"/>
        <v>0</v>
      </c>
      <c r="P66">
        <f t="shared" si="7"/>
        <v>0</v>
      </c>
    </row>
    <row r="67" spans="1:16" ht="12.75">
      <c r="A67">
        <f t="shared" si="8"/>
        <v>52</v>
      </c>
      <c r="B67">
        <f ca="1" t="shared" si="0"/>
        <v>0.22864232386023797</v>
      </c>
      <c r="C67">
        <f t="shared" si="1"/>
        <v>1</v>
      </c>
      <c r="D67">
        <f t="shared" si="2"/>
        <v>0</v>
      </c>
      <c r="H67">
        <f t="shared" si="9"/>
        <v>52</v>
      </c>
      <c r="I67">
        <f ca="1" t="shared" si="3"/>
        <v>0.23345684498728758</v>
      </c>
      <c r="J67">
        <f t="shared" si="4"/>
        <v>1</v>
      </c>
      <c r="K67">
        <f t="shared" si="5"/>
        <v>0</v>
      </c>
      <c r="O67">
        <f t="shared" si="6"/>
        <v>0</v>
      </c>
      <c r="P67">
        <f t="shared" si="7"/>
        <v>0</v>
      </c>
    </row>
    <row r="68" spans="1:16" ht="12.75">
      <c r="A68">
        <f t="shared" si="8"/>
        <v>53</v>
      </c>
      <c r="B68">
        <f ca="1" t="shared" si="0"/>
        <v>0.2865403834356377</v>
      </c>
      <c r="C68">
        <f t="shared" si="1"/>
        <v>1</v>
      </c>
      <c r="D68">
        <f t="shared" si="2"/>
        <v>0</v>
      </c>
      <c r="H68">
        <f t="shared" si="9"/>
        <v>53</v>
      </c>
      <c r="I68">
        <f ca="1" t="shared" si="3"/>
        <v>0.07499591606506617</v>
      </c>
      <c r="J68">
        <f t="shared" si="4"/>
        <v>1</v>
      </c>
      <c r="K68">
        <f t="shared" si="5"/>
        <v>0</v>
      </c>
      <c r="O68">
        <f t="shared" si="6"/>
        <v>0</v>
      </c>
      <c r="P68">
        <f t="shared" si="7"/>
        <v>0</v>
      </c>
    </row>
    <row r="69" spans="1:16" ht="12.75">
      <c r="A69">
        <f t="shared" si="8"/>
        <v>54</v>
      </c>
      <c r="B69">
        <f ca="1" t="shared" si="0"/>
        <v>0.6686531645609399</v>
      </c>
      <c r="C69">
        <f t="shared" si="1"/>
        <v>0</v>
      </c>
      <c r="D69">
        <f t="shared" si="2"/>
        <v>1</v>
      </c>
      <c r="H69">
        <f t="shared" si="9"/>
        <v>54</v>
      </c>
      <c r="I69">
        <f ca="1" t="shared" si="3"/>
        <v>0.004708513350522914</v>
      </c>
      <c r="J69">
        <f t="shared" si="4"/>
        <v>1</v>
      </c>
      <c r="K69">
        <f t="shared" si="5"/>
        <v>0</v>
      </c>
      <c r="O69">
        <f t="shared" si="6"/>
        <v>0</v>
      </c>
      <c r="P69">
        <f t="shared" si="7"/>
        <v>0</v>
      </c>
    </row>
    <row r="70" spans="1:16" ht="12.75">
      <c r="A70">
        <f t="shared" si="8"/>
        <v>55</v>
      </c>
      <c r="B70">
        <f ca="1" t="shared" si="0"/>
        <v>0.6730767496032746</v>
      </c>
      <c r="C70">
        <f t="shared" si="1"/>
        <v>0</v>
      </c>
      <c r="D70">
        <f t="shared" si="2"/>
        <v>1</v>
      </c>
      <c r="H70">
        <f t="shared" si="9"/>
        <v>55</v>
      </c>
      <c r="I70">
        <f ca="1" t="shared" si="3"/>
        <v>0.1444106916381287</v>
      </c>
      <c r="J70">
        <f t="shared" si="4"/>
        <v>1</v>
      </c>
      <c r="K70">
        <f t="shared" si="5"/>
        <v>0</v>
      </c>
      <c r="O70">
        <f t="shared" si="6"/>
        <v>0</v>
      </c>
      <c r="P70">
        <f t="shared" si="7"/>
        <v>0</v>
      </c>
    </row>
    <row r="71" spans="1:16" ht="12.75">
      <c r="A71">
        <f t="shared" si="8"/>
        <v>56</v>
      </c>
      <c r="B71">
        <f ca="1" t="shared" si="0"/>
        <v>0.2535232360312405</v>
      </c>
      <c r="C71">
        <f t="shared" si="1"/>
        <v>1</v>
      </c>
      <c r="D71">
        <f t="shared" si="2"/>
        <v>0</v>
      </c>
      <c r="H71">
        <f t="shared" si="9"/>
        <v>56</v>
      </c>
      <c r="I71">
        <f ca="1" t="shared" si="3"/>
        <v>0.7843916664002135</v>
      </c>
      <c r="J71">
        <f t="shared" si="4"/>
        <v>0</v>
      </c>
      <c r="K71">
        <f t="shared" si="5"/>
        <v>1</v>
      </c>
      <c r="O71">
        <f t="shared" si="6"/>
        <v>0</v>
      </c>
      <c r="P71">
        <f t="shared" si="7"/>
        <v>0</v>
      </c>
    </row>
    <row r="72" spans="1:16" ht="12.75">
      <c r="A72">
        <f t="shared" si="8"/>
        <v>57</v>
      </c>
      <c r="B72">
        <f ca="1" t="shared" si="0"/>
        <v>0.19193843717492598</v>
      </c>
      <c r="C72">
        <f t="shared" si="1"/>
        <v>1</v>
      </c>
      <c r="D72">
        <f t="shared" si="2"/>
        <v>0</v>
      </c>
      <c r="H72">
        <f>H71+1</f>
        <v>57</v>
      </c>
      <c r="I72">
        <f ca="1" t="shared" si="3"/>
        <v>0.473763589957267</v>
      </c>
      <c r="J72">
        <f t="shared" si="4"/>
        <v>1</v>
      </c>
      <c r="K72">
        <f t="shared" si="5"/>
        <v>0</v>
      </c>
      <c r="O72">
        <f t="shared" si="6"/>
        <v>0</v>
      </c>
      <c r="P72">
        <f t="shared" si="7"/>
        <v>0</v>
      </c>
    </row>
    <row r="73" spans="1:16" ht="12.75">
      <c r="A73">
        <f t="shared" si="8"/>
        <v>58</v>
      </c>
      <c r="B73">
        <f ca="1" t="shared" si="0"/>
        <v>0.2236116739809999</v>
      </c>
      <c r="C73">
        <f t="shared" si="1"/>
        <v>1</v>
      </c>
      <c r="D73">
        <f t="shared" si="2"/>
        <v>0</v>
      </c>
      <c r="H73">
        <f>H72+1</f>
        <v>58</v>
      </c>
      <c r="I73">
        <f ca="1" t="shared" si="3"/>
        <v>0.5802005125344369</v>
      </c>
      <c r="J73">
        <f t="shared" si="4"/>
        <v>1</v>
      </c>
      <c r="K73">
        <f t="shared" si="5"/>
        <v>0</v>
      </c>
      <c r="O73">
        <f t="shared" si="6"/>
        <v>0</v>
      </c>
      <c r="P73">
        <f t="shared" si="7"/>
        <v>0</v>
      </c>
    </row>
    <row r="74" spans="1:16" ht="12.75">
      <c r="A74">
        <f t="shared" si="8"/>
        <v>59</v>
      </c>
      <c r="B74">
        <f ca="1" t="shared" si="0"/>
        <v>0.23592447703786434</v>
      </c>
      <c r="C74">
        <f t="shared" si="1"/>
        <v>1</v>
      </c>
      <c r="D74">
        <f t="shared" si="2"/>
        <v>0</v>
      </c>
      <c r="H74">
        <f>H73+1</f>
        <v>59</v>
      </c>
      <c r="I74">
        <f ca="1" t="shared" si="3"/>
        <v>0.27583380561615</v>
      </c>
      <c r="J74">
        <f t="shared" si="4"/>
        <v>1</v>
      </c>
      <c r="K74">
        <f t="shared" si="5"/>
        <v>0</v>
      </c>
      <c r="O74">
        <f t="shared" si="6"/>
        <v>0</v>
      </c>
      <c r="P74">
        <f t="shared" si="7"/>
        <v>0</v>
      </c>
    </row>
    <row r="75" spans="1:16" ht="12.75">
      <c r="A75">
        <f t="shared" si="8"/>
        <v>60</v>
      </c>
      <c r="B75">
        <f ca="1" t="shared" si="0"/>
        <v>0.8125800470898348</v>
      </c>
      <c r="C75">
        <f t="shared" si="1"/>
        <v>0</v>
      </c>
      <c r="D75">
        <f t="shared" si="2"/>
        <v>1</v>
      </c>
      <c r="H75">
        <f>H74+1</f>
        <v>60</v>
      </c>
      <c r="I75">
        <f ca="1" t="shared" si="3"/>
        <v>0.9362131102017859</v>
      </c>
      <c r="J75">
        <f t="shared" si="4"/>
        <v>0</v>
      </c>
      <c r="K75">
        <f t="shared" si="5"/>
        <v>1</v>
      </c>
      <c r="O75">
        <f t="shared" si="6"/>
        <v>0</v>
      </c>
      <c r="P75">
        <f t="shared" si="7"/>
        <v>0</v>
      </c>
    </row>
    <row r="77" spans="2:12" ht="12.75">
      <c r="B77" t="s">
        <v>8</v>
      </c>
      <c r="C77">
        <f>SUM(C16:C75)</f>
        <v>19</v>
      </c>
      <c r="D77">
        <f>SUM(D16:D75)</f>
        <v>41</v>
      </c>
      <c r="E77">
        <f>SUM(C77:D77)</f>
        <v>60</v>
      </c>
      <c r="I77" t="s">
        <v>8</v>
      </c>
      <c r="J77">
        <f>SUM(J16:J75)</f>
        <v>37</v>
      </c>
      <c r="K77">
        <f>SUM(K16:K75)</f>
        <v>23</v>
      </c>
      <c r="L77">
        <f>SUM(J77:K77)</f>
        <v>60</v>
      </c>
    </row>
    <row r="81" spans="15:16" ht="12.75">
      <c r="O81" t="s">
        <v>8</v>
      </c>
      <c r="P81">
        <f>SUM(O16:O71,P16:P79)</f>
        <v>0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mv</cp:lastModifiedBy>
  <dcterms:created xsi:type="dcterms:W3CDTF">2009-02-19T22:04:38Z</dcterms:created>
  <dcterms:modified xsi:type="dcterms:W3CDTF">2009-08-05T17:46:13Z</dcterms:modified>
  <cp:category/>
  <cp:version/>
  <cp:contentType/>
  <cp:contentStatus/>
</cp:coreProperties>
</file>